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1410" windowWidth="11730" windowHeight="8850" activeTab="0"/>
  </bookViews>
  <sheets>
    <sheet name="環境家計簿（月毎）" sheetId="1" r:id="rId1"/>
    <sheet name="実績表" sheetId="2" r:id="rId2"/>
    <sheet name="実績表（夏期・冬期版）" sheetId="3" r:id="rId3"/>
  </sheets>
  <definedNames/>
  <calcPr fullCalcOnLoad="1"/>
</workbook>
</file>

<file path=xl/sharedStrings.xml><?xml version="1.0" encoding="utf-8"?>
<sst xmlns="http://schemas.openxmlformats.org/spreadsheetml/2006/main" count="300" uniqueCount="88">
  <si>
    <t>合計</t>
  </si>
  <si>
    <t>　使用量　</t>
  </si>
  <si>
    <t>　排出量　</t>
  </si>
  <si>
    <t>　金額　</t>
  </si>
  <si>
    <t>項　目</t>
  </si>
  <si>
    <t>ＣＯＣＯちゃん環境家計簿２００３</t>
  </si>
  <si>
    <r>
      <t>ＣＯ</t>
    </r>
    <r>
      <rPr>
        <vertAlign val="subscript"/>
        <sz val="11"/>
        <rFont val="ＭＳ Ｐゴシック"/>
        <family val="3"/>
      </rPr>
      <t>２　　　　　　　　　　　　　　　　　　　　　　　　　　　　　　　　　　　　　　　　　　　　　　　　　　　　　　　　　　　　　　　　　　　　　　　　　　　　　　</t>
    </r>
    <r>
      <rPr>
        <sz val="11"/>
        <rFont val="ＭＳ Ｐゴシック"/>
        <family val="3"/>
      </rPr>
      <t>排出係数</t>
    </r>
  </si>
  <si>
    <r>
      <t>使用量×ＣＯ</t>
    </r>
    <r>
      <rPr>
        <vertAlign val="subscript"/>
        <sz val="8"/>
        <rFont val="ＭＳ Ｐゴシック"/>
        <family val="3"/>
      </rPr>
      <t>２</t>
    </r>
    <r>
      <rPr>
        <sz val="8"/>
        <rFont val="ＭＳ Ｐゴシック"/>
        <family val="3"/>
      </rPr>
      <t>排出係数</t>
    </r>
  </si>
  <si>
    <t>合計</t>
  </si>
  <si>
    <t>削減率</t>
  </si>
  <si>
    <t>料金の節約（項目①～⑥）</t>
  </si>
  <si>
    <t>目標設定</t>
  </si>
  <si>
    <t>合　     計</t>
  </si>
  <si>
    <t>－</t>
  </si>
  <si>
    <t>本</t>
  </si>
  <si>
    <t>単位</t>
  </si>
  <si>
    <t>④水道</t>
  </si>
  <si>
    <t>⑨アルミ缶</t>
  </si>
  <si>
    <t>⑪牛乳パック</t>
  </si>
  <si>
    <r>
      <t>⑬</t>
    </r>
    <r>
      <rPr>
        <sz val="10"/>
        <rFont val="ＭＳ Ｐゴシック"/>
        <family val="3"/>
      </rPr>
      <t>上記以外のゴミ</t>
    </r>
  </si>
  <si>
    <t>①電気</t>
  </si>
  <si>
    <t>kwh</t>
  </si>
  <si>
    <t>②都市・ガス</t>
  </si>
  <si>
    <r>
      <t>ｍ</t>
    </r>
    <r>
      <rPr>
        <vertAlign val="superscript"/>
        <sz val="11"/>
        <rFont val="ＭＳ Ｐゴシック"/>
        <family val="3"/>
      </rPr>
      <t>３</t>
    </r>
  </si>
  <si>
    <t>③ＬＰガス</t>
  </si>
  <si>
    <r>
      <t>ｍ</t>
    </r>
    <r>
      <rPr>
        <vertAlign val="superscript"/>
        <sz val="11"/>
        <rFont val="ＭＳ Ｐゴシック"/>
        <family val="3"/>
      </rPr>
      <t>３</t>
    </r>
  </si>
  <si>
    <t>⑤灯油</t>
  </si>
  <si>
    <t>ﾘｯﾄﾙ</t>
  </si>
  <si>
    <t>⑥ガソリン</t>
  </si>
  <si>
    <t>⑦ガラスビン</t>
  </si>
  <si>
    <t>⑧スチール缶</t>
  </si>
  <si>
    <t>⑩ペットボトル</t>
  </si>
  <si>
    <t>⑫食品トレー</t>
  </si>
  <si>
    <t>kｇ</t>
  </si>
  <si>
    <t>7月</t>
  </si>
  <si>
    <t>8月</t>
  </si>
  <si>
    <t>9月</t>
  </si>
  <si>
    <t>12月</t>
  </si>
  <si>
    <t>2月</t>
  </si>
  <si>
    <t>1月</t>
  </si>
  <si>
    <t>2003年</t>
  </si>
  <si>
    <t>2002年</t>
  </si>
  <si>
    <t>2004年</t>
  </si>
  <si>
    <t>2005年</t>
  </si>
  <si>
    <t>2006年</t>
  </si>
  <si>
    <t>2007年</t>
  </si>
  <si>
    <t>2008年</t>
  </si>
  <si>
    <t>2009年</t>
  </si>
  <si>
    <t>2010年</t>
  </si>
  <si>
    <t>対前年比</t>
  </si>
  <si>
    <t>－</t>
  </si>
  <si>
    <t>１ヶ月目（ 　　月）</t>
  </si>
  <si>
    <t>２ヶ月目（　　 月）</t>
  </si>
  <si>
    <t>３ヶ月目（ 　　月）</t>
  </si>
  <si>
    <t>ＣＯ２排出量の推移（1ヶ月目を基準とする）</t>
  </si>
  <si>
    <t>２ヶ月目</t>
  </si>
  <si>
    <t>３ヶ月目</t>
  </si>
  <si>
    <t>削減量</t>
  </si>
  <si>
    <t>１月</t>
  </si>
  <si>
    <t>２月</t>
  </si>
  <si>
    <t>３月</t>
  </si>
  <si>
    <t>４月</t>
  </si>
  <si>
    <t>５月</t>
  </si>
  <si>
    <t>６月</t>
  </si>
  <si>
    <t>７月</t>
  </si>
  <si>
    <t>８月</t>
  </si>
  <si>
    <t>９月</t>
  </si>
  <si>
    <t>11月</t>
  </si>
  <si>
    <t>12月</t>
  </si>
  <si>
    <t>10月</t>
  </si>
  <si>
    <t>2002年</t>
  </si>
  <si>
    <t>2003年</t>
  </si>
  <si>
    <t>2004年</t>
  </si>
  <si>
    <t>2005年</t>
  </si>
  <si>
    <t>2006年</t>
  </si>
  <si>
    <t>2007年</t>
  </si>
  <si>
    <t>2008年</t>
  </si>
  <si>
    <t>2009年</t>
  </si>
  <si>
    <t>2010年</t>
  </si>
  <si>
    <r>
      <t>ＣＯ</t>
    </r>
    <r>
      <rPr>
        <vertAlign val="subscript"/>
        <sz val="16"/>
        <rFont val="HGP創英角ｺﾞｼｯｸUB"/>
        <family val="3"/>
      </rPr>
      <t>２</t>
    </r>
    <r>
      <rPr>
        <sz val="16"/>
        <rFont val="HGP創英角ｺﾞｼｯｸUB"/>
        <family val="3"/>
      </rPr>
      <t>排出量の推移</t>
    </r>
  </si>
  <si>
    <t>対前年比</t>
  </si>
  <si>
    <r>
      <t>2010年までの実績一覧（</t>
    </r>
    <r>
      <rPr>
        <sz val="11"/>
        <color indexed="53"/>
        <rFont val="ＭＳ ゴシック"/>
        <family val="3"/>
      </rPr>
      <t>冬期</t>
    </r>
    <r>
      <rPr>
        <sz val="11"/>
        <rFont val="ＭＳ ゴシック"/>
        <family val="3"/>
      </rPr>
      <t>）</t>
    </r>
  </si>
  <si>
    <r>
      <t>2010年までの実績一覧（</t>
    </r>
    <r>
      <rPr>
        <sz val="11"/>
        <color indexed="48"/>
        <rFont val="ＭＳ ゴシック"/>
        <family val="3"/>
      </rPr>
      <t>夏期</t>
    </r>
    <r>
      <rPr>
        <sz val="11"/>
        <rFont val="ＭＳ ゴシック"/>
        <family val="3"/>
      </rPr>
      <t>）</t>
    </r>
  </si>
  <si>
    <t>　金額</t>
  </si>
  <si>
    <t>円</t>
  </si>
  <si>
    <t>－</t>
  </si>
  <si>
    <t>kg</t>
  </si>
  <si>
    <t>　　（マンスリー版）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</si>
</sst>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kg&quot;"/>
    <numFmt numFmtId="178" formatCode="##&quot;円&quot;"/>
    <numFmt numFmtId="179" formatCode="##.#&quot;％&quot;"/>
    <numFmt numFmtId="180" formatCode="##.###&quot;円&quot;"/>
    <numFmt numFmtId="181" formatCode="##.###&quot;％&quot;"/>
    <numFmt numFmtId="182" formatCode="##&quot;kg&quot;"/>
    <numFmt numFmtId="183" formatCode="0.0&quot;％&quot;"/>
    <numFmt numFmtId="184" formatCode="#,##0&quot;円&quot;"/>
    <numFmt numFmtId="185" formatCode="0.0#&quot;％&quot;"/>
    <numFmt numFmtId="186" formatCode="#,##0.0##&quot;kg&quot;"/>
  </numFmts>
  <fonts count="38">
    <font>
      <sz val="10"/>
      <name val="ＭＳ ゴシック"/>
      <family val="3"/>
    </font>
    <font>
      <sz val="6"/>
      <name val="ＭＳ ゴシック"/>
      <family val="3"/>
    </font>
    <font>
      <sz val="12"/>
      <name val="ＭＳ ゴシック"/>
      <family val="3"/>
    </font>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vertAlign val="subscript"/>
      <sz val="11"/>
      <name val="ＭＳ Ｐゴシック"/>
      <family val="3"/>
    </font>
    <font>
      <vertAlign val="superscript"/>
      <sz val="11"/>
      <name val="ＭＳ Ｐゴシック"/>
      <family val="3"/>
    </font>
    <font>
      <sz val="8"/>
      <name val="ＭＳ Ｐゴシック"/>
      <family val="3"/>
    </font>
    <font>
      <vertAlign val="subscript"/>
      <sz val="8"/>
      <name val="ＭＳ Ｐゴシック"/>
      <family val="3"/>
    </font>
    <font>
      <sz val="11"/>
      <name val="ＭＳ ゴシック"/>
      <family val="3"/>
    </font>
    <font>
      <sz val="20"/>
      <name val="HGS創英角ﾎﾟｯﾌﾟ体"/>
      <family val="3"/>
    </font>
    <font>
      <sz val="8"/>
      <name val="ＭＳ ゴシック"/>
      <family val="3"/>
    </font>
    <font>
      <u val="single"/>
      <sz val="8"/>
      <name val="ＭＳ ゴシック"/>
      <family val="3"/>
    </font>
    <font>
      <sz val="10"/>
      <name val="HGS創英角ｺﾞｼｯｸUB"/>
      <family val="3"/>
    </font>
    <font>
      <u val="single"/>
      <sz val="10"/>
      <color indexed="10"/>
      <name val="ＭＳ ゴシック"/>
      <family val="3"/>
    </font>
    <font>
      <sz val="10"/>
      <color indexed="10"/>
      <name val="ＭＳ ゴシック"/>
      <family val="3"/>
    </font>
    <font>
      <u val="single"/>
      <vertAlign val="subscript"/>
      <sz val="10"/>
      <color indexed="10"/>
      <name val="ＭＳ ゴシック"/>
      <family val="3"/>
    </font>
    <font>
      <sz val="15.5"/>
      <name val="ＭＳ Ｐゴシック"/>
      <family val="3"/>
    </font>
    <font>
      <sz val="11.5"/>
      <name val="ＭＳ Ｐゴシック"/>
      <family val="3"/>
    </font>
    <font>
      <sz val="9"/>
      <name val="ＭＳ Ｐゴシック"/>
      <family val="3"/>
    </font>
    <font>
      <sz val="9.25"/>
      <name val="ＭＳ Ｐゴシック"/>
      <family val="3"/>
    </font>
    <font>
      <sz val="18"/>
      <name val="HGS創英角ﾎﾟｯﾌﾟ体"/>
      <family val="3"/>
    </font>
    <font>
      <sz val="16"/>
      <name val="HGP創英角ｺﾞｼｯｸUB"/>
      <family val="3"/>
    </font>
    <font>
      <vertAlign val="subscript"/>
      <sz val="16"/>
      <name val="HGP創英角ｺﾞｼｯｸUB"/>
      <family val="3"/>
    </font>
    <font>
      <sz val="10.5"/>
      <name val="ＭＳ Ｐゴシック"/>
      <family val="3"/>
    </font>
    <font>
      <sz val="16.5"/>
      <name val="ＭＳ Ｐゴシック"/>
      <family val="3"/>
    </font>
    <font>
      <sz val="17.75"/>
      <name val="ＭＳ Ｐゴシック"/>
      <family val="3"/>
    </font>
    <font>
      <sz val="10"/>
      <name val="ＭＳ 明朝"/>
      <family val="1"/>
    </font>
    <font>
      <b/>
      <sz val="11"/>
      <color indexed="10"/>
      <name val="ＭＳ Ｐゴシック"/>
      <family val="3"/>
    </font>
    <font>
      <b/>
      <sz val="11"/>
      <color indexed="12"/>
      <name val="ＭＳ Ｐゴシック"/>
      <family val="3"/>
    </font>
    <font>
      <vertAlign val="subscript"/>
      <sz val="10"/>
      <name val="ＭＳ ゴシック"/>
      <family val="3"/>
    </font>
    <font>
      <sz val="14"/>
      <name val="ＭＳ Ｐゴシック"/>
      <family val="3"/>
    </font>
    <font>
      <sz val="11"/>
      <color indexed="53"/>
      <name val="ＭＳ ゴシック"/>
      <family val="3"/>
    </font>
    <font>
      <sz val="11"/>
      <color indexed="48"/>
      <name val="ＭＳ ゴシック"/>
      <family val="3"/>
    </font>
    <font>
      <sz val="10.5"/>
      <name val="ＭＳ ゴシック"/>
      <family val="3"/>
    </font>
  </fonts>
  <fills count="7">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31">
    <border>
      <left/>
      <right/>
      <top/>
      <bottom/>
      <diagonal/>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color indexed="63"/>
      </right>
      <top style="thin"/>
      <bottom style="medium"/>
    </border>
    <border>
      <left>
        <color indexed="63"/>
      </left>
      <right>
        <color indexed="63"/>
      </right>
      <top style="medium"/>
      <bottom>
        <color indexed="63"/>
      </bottom>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medium"/>
      <top style="thin"/>
      <bottom style="medium"/>
    </border>
    <border>
      <left style="medium"/>
      <right style="medium"/>
      <top style="medium"/>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color indexed="63"/>
      </left>
      <right>
        <color indexed="63"/>
      </right>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vertical="center"/>
      <protection/>
    </xf>
    <xf numFmtId="0" fontId="6" fillId="0" borderId="0" applyNumberFormat="0" applyFill="0" applyBorder="0" applyAlignment="0" applyProtection="0"/>
  </cellStyleXfs>
  <cellXfs count="97">
    <xf numFmtId="0" fontId="0" fillId="0" borderId="0" xfId="0" applyAlignment="1">
      <alignment/>
    </xf>
    <xf numFmtId="0" fontId="3" fillId="0" borderId="0" xfId="21" applyProtection="1">
      <alignment vertical="center"/>
      <protection locked="0"/>
    </xf>
    <xf numFmtId="0" fontId="13" fillId="0" borderId="0" xfId="21" applyFont="1" applyAlignment="1" applyProtection="1">
      <alignment vertical="center"/>
      <protection locked="0"/>
    </xf>
    <xf numFmtId="0" fontId="3" fillId="2" borderId="1" xfId="21" applyFont="1" applyFill="1" applyBorder="1" applyAlignment="1" applyProtection="1">
      <alignment horizontal="center"/>
      <protection locked="0"/>
    </xf>
    <xf numFmtId="0" fontId="10" fillId="2" borderId="2" xfId="21" applyFont="1" applyFill="1" applyBorder="1" applyAlignment="1" applyProtection="1">
      <alignment horizontal="center" vertical="top"/>
      <protection locked="0"/>
    </xf>
    <xf numFmtId="0" fontId="3" fillId="2" borderId="3" xfId="21" applyFont="1" applyFill="1" applyBorder="1" applyProtection="1">
      <alignment vertical="center"/>
      <protection locked="0"/>
    </xf>
    <xf numFmtId="0" fontId="3" fillId="2" borderId="3" xfId="21" applyFont="1" applyFill="1" applyBorder="1" applyAlignment="1" applyProtection="1">
      <alignment horizontal="center" vertical="center"/>
      <protection locked="0"/>
    </xf>
    <xf numFmtId="0" fontId="3" fillId="2" borderId="4" xfId="21" applyFont="1" applyFill="1" applyBorder="1" applyAlignment="1" applyProtection="1">
      <alignment horizontal="center" vertical="center"/>
      <protection locked="0"/>
    </xf>
    <xf numFmtId="0" fontId="2" fillId="0" borderId="5" xfId="21" applyFont="1" applyBorder="1" applyAlignment="1" applyProtection="1">
      <alignment wrapText="1"/>
      <protection locked="0"/>
    </xf>
    <xf numFmtId="0" fontId="2" fillId="0" borderId="5" xfId="21" applyFont="1" applyBorder="1" applyAlignment="1" applyProtection="1">
      <alignment horizontal="right" wrapText="1"/>
      <protection locked="0"/>
    </xf>
    <xf numFmtId="0" fontId="7" fillId="2" borderId="3" xfId="21" applyFont="1" applyFill="1" applyBorder="1" applyAlignment="1" applyProtection="1">
      <alignment horizontal="center" vertical="center"/>
      <protection locked="0"/>
    </xf>
    <xf numFmtId="0" fontId="2" fillId="0" borderId="6" xfId="21" applyFont="1" applyFill="1" applyBorder="1" applyAlignment="1" applyProtection="1">
      <alignment horizontal="center"/>
      <protection locked="0"/>
    </xf>
    <xf numFmtId="0" fontId="3" fillId="0" borderId="0" xfId="21" applyFont="1" applyFill="1" applyBorder="1" applyAlignment="1" applyProtection="1">
      <alignment horizontal="center" vertical="center"/>
      <protection locked="0"/>
    </xf>
    <xf numFmtId="0" fontId="3" fillId="0" borderId="0" xfId="21" applyFont="1" applyFill="1" applyBorder="1" applyAlignment="1" applyProtection="1">
      <alignment horizontal="center"/>
      <protection locked="0"/>
    </xf>
    <xf numFmtId="177" fontId="3" fillId="0" borderId="0" xfId="21" applyNumberFormat="1" applyFont="1" applyFill="1" applyBorder="1" applyAlignment="1" applyProtection="1">
      <alignment horizontal="right" wrapText="1"/>
      <protection locked="0"/>
    </xf>
    <xf numFmtId="178" fontId="3" fillId="0" borderId="0" xfId="21" applyNumberFormat="1" applyFont="1" applyFill="1" applyBorder="1" applyAlignment="1" applyProtection="1">
      <alignment wrapText="1"/>
      <protection locked="0"/>
    </xf>
    <xf numFmtId="177" fontId="3" fillId="0" borderId="7" xfId="21" applyNumberFormat="1" applyFont="1" applyFill="1" applyBorder="1" applyAlignment="1" applyProtection="1">
      <alignment horizontal="right" wrapText="1"/>
      <protection locked="0"/>
    </xf>
    <xf numFmtId="178" fontId="3" fillId="0" borderId="0" xfId="21" applyNumberFormat="1" applyFont="1" applyBorder="1" applyAlignment="1" applyProtection="1">
      <alignment wrapText="1"/>
      <protection locked="0"/>
    </xf>
    <xf numFmtId="0" fontId="3" fillId="0" borderId="0" xfId="21" applyFont="1" applyFill="1" applyBorder="1" applyProtection="1">
      <alignment vertical="center"/>
      <protection locked="0"/>
    </xf>
    <xf numFmtId="0" fontId="3" fillId="0" borderId="0" xfId="21" applyFont="1" applyBorder="1" applyAlignment="1" applyProtection="1">
      <alignment vertical="top" wrapText="1"/>
      <protection locked="0"/>
    </xf>
    <xf numFmtId="0" fontId="3" fillId="0" borderId="0" xfId="21" applyFont="1" applyFill="1" applyBorder="1" applyAlignment="1" applyProtection="1">
      <alignment vertical="center" wrapText="1"/>
      <protection locked="0"/>
    </xf>
    <xf numFmtId="0" fontId="3" fillId="3" borderId="5" xfId="21" applyFont="1" applyFill="1" applyBorder="1" applyAlignment="1" applyProtection="1">
      <alignment vertical="center"/>
      <protection locked="0"/>
    </xf>
    <xf numFmtId="0" fontId="3" fillId="3" borderId="3" xfId="21" applyFont="1" applyFill="1" applyBorder="1" applyAlignment="1" applyProtection="1">
      <alignment horizontal="center" vertical="center" wrapText="1"/>
      <protection locked="0"/>
    </xf>
    <xf numFmtId="0" fontId="3" fillId="3" borderId="4" xfId="21" applyFont="1" applyFill="1" applyBorder="1" applyAlignment="1" applyProtection="1">
      <alignment horizontal="center" vertical="center" wrapText="1"/>
      <protection locked="0"/>
    </xf>
    <xf numFmtId="0" fontId="3" fillId="3" borderId="8" xfId="21" applyFont="1" applyFill="1" applyBorder="1" applyAlignment="1" applyProtection="1">
      <alignment horizontal="center" vertical="center"/>
      <protection locked="0"/>
    </xf>
    <xf numFmtId="0" fontId="3" fillId="3" borderId="9" xfId="21" applyFont="1" applyFill="1" applyBorder="1" applyAlignment="1" applyProtection="1">
      <alignment horizontal="center" vertical="center"/>
      <protection locked="0"/>
    </xf>
    <xf numFmtId="0" fontId="0" fillId="0" borderId="0" xfId="0" applyAlignment="1" applyProtection="1">
      <alignment/>
      <protection locked="0"/>
    </xf>
    <xf numFmtId="0" fontId="7" fillId="0" borderId="0" xfId="21" applyFont="1" applyAlignment="1" applyProtection="1">
      <alignment vertical="top"/>
      <protection locked="0"/>
    </xf>
    <xf numFmtId="0" fontId="3" fillId="3" borderId="5" xfId="21" applyFont="1" applyFill="1" applyBorder="1" applyAlignment="1" applyProtection="1">
      <alignment horizontal="center"/>
      <protection locked="0"/>
    </xf>
    <xf numFmtId="0" fontId="0" fillId="0" borderId="0" xfId="0" applyFont="1" applyAlignment="1" applyProtection="1">
      <alignment/>
      <protection locked="0"/>
    </xf>
    <xf numFmtId="0" fontId="24" fillId="0" borderId="0" xfId="21" applyFont="1" applyAlignment="1" applyProtection="1">
      <alignment vertical="center"/>
      <protection locked="0"/>
    </xf>
    <xf numFmtId="0" fontId="3" fillId="3" borderId="5" xfId="21" applyFont="1" applyFill="1" applyBorder="1" applyAlignment="1" applyProtection="1">
      <alignment horizontal="center" vertical="center"/>
      <protection locked="0"/>
    </xf>
    <xf numFmtId="0" fontId="3" fillId="3" borderId="3" xfId="21" applyFont="1" applyFill="1" applyBorder="1" applyAlignment="1" applyProtection="1">
      <alignment horizontal="center" vertical="center"/>
      <protection locked="0"/>
    </xf>
    <xf numFmtId="0" fontId="25" fillId="0" borderId="0" xfId="0" applyFont="1" applyAlignment="1" applyProtection="1">
      <alignment/>
      <protection locked="0"/>
    </xf>
    <xf numFmtId="0" fontId="2" fillId="3" borderId="3" xfId="0" applyFont="1" applyFill="1" applyBorder="1" applyAlignment="1" applyProtection="1">
      <alignment vertical="center"/>
      <protection locked="0"/>
    </xf>
    <xf numFmtId="0" fontId="2" fillId="4" borderId="3"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183" fontId="2" fillId="5" borderId="4" xfId="21" applyNumberFormat="1" applyFont="1" applyFill="1" applyBorder="1" applyAlignment="1" applyProtection="1">
      <alignment horizontal="right" wrapText="1"/>
      <protection/>
    </xf>
    <xf numFmtId="176" fontId="2" fillId="0" borderId="5" xfId="21" applyNumberFormat="1" applyFont="1" applyBorder="1" applyAlignment="1" applyProtection="1">
      <alignment wrapText="1"/>
      <protection locked="0"/>
    </xf>
    <xf numFmtId="184" fontId="2" fillId="0" borderId="8" xfId="21" applyNumberFormat="1" applyFont="1" applyBorder="1" applyAlignment="1" applyProtection="1">
      <alignment horizontal="right" wrapText="1"/>
      <protection locked="0"/>
    </xf>
    <xf numFmtId="184" fontId="2" fillId="5" borderId="9" xfId="21" applyNumberFormat="1" applyFont="1" applyFill="1" applyBorder="1" applyAlignment="1" applyProtection="1">
      <alignment horizontal="right"/>
      <protection/>
    </xf>
    <xf numFmtId="184" fontId="2" fillId="5" borderId="10" xfId="21" applyNumberFormat="1" applyFont="1" applyFill="1" applyBorder="1" applyAlignment="1" applyProtection="1">
      <alignment horizontal="right"/>
      <protection/>
    </xf>
    <xf numFmtId="184" fontId="2" fillId="5" borderId="11" xfId="21" applyNumberFormat="1" applyFont="1" applyFill="1" applyBorder="1" applyAlignment="1" applyProtection="1">
      <alignment horizontal="right" vertical="center"/>
      <protection/>
    </xf>
    <xf numFmtId="184" fontId="2" fillId="0" borderId="12" xfId="21" applyNumberFormat="1" applyFont="1" applyFill="1" applyBorder="1" applyAlignment="1" applyProtection="1">
      <alignment horizontal="right" wrapText="1"/>
      <protection/>
    </xf>
    <xf numFmtId="183" fontId="2" fillId="5" borderId="10" xfId="21" applyNumberFormat="1" applyFont="1" applyFill="1" applyBorder="1" applyAlignment="1" applyProtection="1">
      <alignment horizontal="right" vertical="center"/>
      <protection/>
    </xf>
    <xf numFmtId="183" fontId="2" fillId="0" borderId="8" xfId="21" applyNumberFormat="1" applyFont="1" applyFill="1" applyBorder="1" applyAlignment="1" applyProtection="1">
      <alignment horizontal="right" wrapText="1"/>
      <protection/>
    </xf>
    <xf numFmtId="183" fontId="2" fillId="0" borderId="13" xfId="21" applyNumberFormat="1" applyFont="1" applyFill="1" applyBorder="1" applyAlignment="1" applyProtection="1">
      <alignment horizontal="right" vertical="center"/>
      <protection/>
    </xf>
    <xf numFmtId="186" fontId="2" fillId="5" borderId="3" xfId="21" applyNumberFormat="1" applyFont="1" applyFill="1" applyBorder="1" applyAlignment="1" applyProtection="1">
      <alignment horizontal="right" wrapText="1"/>
      <protection/>
    </xf>
    <xf numFmtId="186" fontId="2" fillId="5" borderId="12" xfId="21" applyNumberFormat="1" applyFont="1" applyFill="1" applyBorder="1" applyAlignment="1" applyProtection="1">
      <alignment horizontal="right" wrapText="1"/>
      <protection/>
    </xf>
    <xf numFmtId="186" fontId="2" fillId="5" borderId="3" xfId="21" applyNumberFormat="1" applyFont="1" applyFill="1" applyBorder="1" applyAlignment="1" applyProtection="1">
      <alignment horizontal="right"/>
      <protection/>
    </xf>
    <xf numFmtId="186" fontId="2" fillId="5" borderId="10" xfId="21" applyNumberFormat="1" applyFont="1" applyFill="1" applyBorder="1" applyAlignment="1" applyProtection="1">
      <alignment horizontal="right" vertical="center"/>
      <protection/>
    </xf>
    <xf numFmtId="177" fontId="0" fillId="5" borderId="3" xfId="21" applyNumberFormat="1" applyFont="1" applyFill="1" applyBorder="1" applyAlignment="1" applyProtection="1">
      <alignment horizontal="right" wrapText="1"/>
      <protection/>
    </xf>
    <xf numFmtId="183" fontId="0" fillId="5" borderId="3" xfId="21" applyNumberFormat="1" applyFont="1" applyFill="1" applyBorder="1" applyAlignment="1" applyProtection="1">
      <alignment horizontal="right" wrapText="1"/>
      <protection/>
    </xf>
    <xf numFmtId="186" fontId="0" fillId="0" borderId="3" xfId="21" applyNumberFormat="1" applyFont="1" applyFill="1" applyBorder="1" applyAlignment="1" applyProtection="1">
      <alignment horizontal="right" wrapText="1"/>
      <protection locked="0"/>
    </xf>
    <xf numFmtId="183" fontId="0" fillId="5" borderId="3" xfId="21" applyNumberFormat="1" applyFont="1" applyFill="1" applyBorder="1" applyAlignment="1" applyProtection="1">
      <alignment horizontal="center" wrapText="1"/>
      <protection locked="0"/>
    </xf>
    <xf numFmtId="186" fontId="12" fillId="6" borderId="3" xfId="21" applyNumberFormat="1" applyFont="1" applyFill="1" applyBorder="1" applyAlignment="1" applyProtection="1">
      <alignment horizontal="right" wrapText="1"/>
      <protection/>
    </xf>
    <xf numFmtId="186" fontId="12" fillId="5" borderId="3" xfId="21" applyNumberFormat="1" applyFont="1" applyFill="1" applyBorder="1" applyAlignment="1" applyProtection="1">
      <alignment horizontal="right" wrapText="1"/>
      <protection/>
    </xf>
    <xf numFmtId="0" fontId="12" fillId="0" borderId="0" xfId="21" applyFont="1" applyAlignment="1" applyProtection="1">
      <alignment/>
      <protection locked="0"/>
    </xf>
    <xf numFmtId="0" fontId="12" fillId="0" borderId="0" xfId="21" applyFont="1" applyProtection="1">
      <alignment vertical="center"/>
      <protection locked="0"/>
    </xf>
    <xf numFmtId="0" fontId="12" fillId="0" borderId="3" xfId="21" applyFont="1" applyFill="1" applyBorder="1" applyAlignment="1" applyProtection="1">
      <alignment vertical="center"/>
      <protection locked="0"/>
    </xf>
    <xf numFmtId="0" fontId="12" fillId="0" borderId="3" xfId="21" applyFont="1" applyFill="1" applyBorder="1" applyAlignment="1" applyProtection="1">
      <alignment horizontal="center" vertical="center"/>
      <protection locked="0"/>
    </xf>
    <xf numFmtId="0" fontId="12" fillId="0" borderId="3" xfId="21" applyFont="1" applyBorder="1" applyAlignment="1" applyProtection="1">
      <alignment horizontal="center" vertical="center" wrapText="1"/>
      <protection locked="0"/>
    </xf>
    <xf numFmtId="0" fontId="3" fillId="0" borderId="0" xfId="21" applyAlignment="1" applyProtection="1">
      <alignment vertical="center"/>
      <protection locked="0"/>
    </xf>
    <xf numFmtId="0" fontId="12" fillId="0" borderId="3" xfId="21" applyFont="1" applyBorder="1" applyAlignment="1" applyProtection="1">
      <alignment horizontal="center" vertical="center"/>
      <protection locked="0"/>
    </xf>
    <xf numFmtId="186" fontId="12" fillId="0" borderId="3" xfId="21" applyNumberFormat="1" applyFont="1" applyFill="1" applyBorder="1" applyAlignment="1" applyProtection="1">
      <alignment horizontal="right" wrapText="1"/>
      <protection locked="0"/>
    </xf>
    <xf numFmtId="0" fontId="12" fillId="6" borderId="3" xfId="21" applyFont="1" applyFill="1" applyBorder="1" applyAlignment="1" applyProtection="1">
      <alignment horizontal="center" vertical="center"/>
      <protection locked="0"/>
    </xf>
    <xf numFmtId="0" fontId="12" fillId="0" borderId="0" xfId="21" applyFont="1" applyFill="1" applyBorder="1" applyAlignment="1" applyProtection="1">
      <alignment vertical="center"/>
      <protection locked="0"/>
    </xf>
    <xf numFmtId="0" fontId="12" fillId="0" borderId="0" xfId="21" applyFont="1" applyBorder="1" applyAlignment="1" applyProtection="1">
      <alignment vertical="center" wrapText="1"/>
      <protection locked="0"/>
    </xf>
    <xf numFmtId="0" fontId="12" fillId="5" borderId="3" xfId="21" applyFont="1" applyFill="1" applyBorder="1" applyAlignment="1" applyProtection="1">
      <alignment horizontal="center" vertical="center"/>
      <protection locked="0"/>
    </xf>
    <xf numFmtId="0" fontId="3" fillId="0" borderId="0" xfId="21" applyFont="1" applyProtection="1">
      <alignment vertical="center"/>
      <protection locked="0"/>
    </xf>
    <xf numFmtId="185" fontId="12" fillId="6" borderId="3" xfId="21" applyNumberFormat="1" applyFont="1" applyFill="1" applyBorder="1" applyAlignment="1" applyProtection="1">
      <alignment horizontal="right" vertical="center" wrapText="1"/>
      <protection/>
    </xf>
    <xf numFmtId="185" fontId="12" fillId="5" borderId="3" xfId="21" applyNumberFormat="1" applyFont="1" applyFill="1" applyBorder="1" applyAlignment="1" applyProtection="1">
      <alignment horizontal="right" vertical="center" wrapText="1"/>
      <protection/>
    </xf>
    <xf numFmtId="0" fontId="3" fillId="3" borderId="14" xfId="21" applyFont="1" applyFill="1" applyBorder="1" applyAlignment="1" applyProtection="1">
      <alignment horizontal="center"/>
      <protection locked="0"/>
    </xf>
    <xf numFmtId="0" fontId="3" fillId="3" borderId="15" xfId="21" applyFont="1" applyFill="1" applyBorder="1" applyAlignment="1" applyProtection="1">
      <alignment horizontal="center"/>
      <protection locked="0"/>
    </xf>
    <xf numFmtId="0" fontId="3" fillId="3" borderId="16" xfId="21" applyFont="1" applyFill="1" applyBorder="1" applyAlignment="1" applyProtection="1">
      <alignment horizontal="center"/>
      <protection locked="0"/>
    </xf>
    <xf numFmtId="0" fontId="3" fillId="2" borderId="17" xfId="21" applyFont="1" applyFill="1" applyBorder="1" applyAlignment="1" applyProtection="1">
      <alignment horizontal="center" vertical="center" wrapText="1"/>
      <protection locked="0"/>
    </xf>
    <xf numFmtId="0" fontId="3" fillId="2" borderId="18" xfId="21" applyFont="1" applyFill="1" applyBorder="1" applyAlignment="1" applyProtection="1">
      <alignment horizontal="center" vertical="center" wrapText="1"/>
      <protection locked="0"/>
    </xf>
    <xf numFmtId="0" fontId="3" fillId="2" borderId="19" xfId="21" applyFont="1" applyFill="1" applyBorder="1" applyAlignment="1" applyProtection="1">
      <alignment horizontal="center" vertical="center" wrapText="1"/>
      <protection locked="0"/>
    </xf>
    <xf numFmtId="0" fontId="3" fillId="2" borderId="4" xfId="21" applyFont="1" applyFill="1" applyBorder="1" applyAlignment="1" applyProtection="1">
      <alignment horizontal="center" vertical="center"/>
      <protection locked="0"/>
    </xf>
    <xf numFmtId="0" fontId="3" fillId="2" borderId="20" xfId="21" applyFont="1" applyFill="1" applyBorder="1" applyAlignment="1" applyProtection="1">
      <alignment horizontal="center" vertical="center"/>
      <protection locked="0"/>
    </xf>
    <xf numFmtId="0" fontId="2" fillId="0" borderId="21" xfId="21" applyFont="1" applyBorder="1" applyAlignment="1" applyProtection="1">
      <alignment horizontal="center" wrapText="1"/>
      <protection locked="0"/>
    </xf>
    <xf numFmtId="0" fontId="2" fillId="0" borderId="22" xfId="21" applyFont="1" applyBorder="1" applyAlignment="1" applyProtection="1">
      <alignment horizontal="center" wrapText="1"/>
      <protection locked="0"/>
    </xf>
    <xf numFmtId="0" fontId="2" fillId="0" borderId="23" xfId="21" applyFont="1" applyBorder="1" applyAlignment="1" applyProtection="1">
      <alignment horizontal="center" wrapText="1"/>
      <protection locked="0"/>
    </xf>
    <xf numFmtId="0" fontId="3" fillId="2" borderId="24" xfId="21" applyFont="1" applyFill="1" applyBorder="1" applyAlignment="1" applyProtection="1">
      <alignment horizontal="center" vertical="center" wrapText="1"/>
      <protection locked="0"/>
    </xf>
    <xf numFmtId="0" fontId="3" fillId="2" borderId="25" xfId="21" applyFont="1" applyFill="1" applyBorder="1" applyAlignment="1" applyProtection="1">
      <alignment horizontal="center" vertical="center" wrapText="1"/>
      <protection locked="0"/>
    </xf>
    <xf numFmtId="0" fontId="3" fillId="2" borderId="26" xfId="21" applyFont="1" applyFill="1" applyBorder="1" applyAlignment="1" applyProtection="1">
      <alignment horizontal="center" vertical="center" wrapText="1"/>
      <protection locked="0"/>
    </xf>
    <xf numFmtId="0" fontId="3" fillId="2" borderId="27" xfId="21" applyFont="1" applyFill="1" applyBorder="1" applyAlignment="1" applyProtection="1">
      <alignment horizontal="center" vertical="center"/>
      <protection locked="0"/>
    </xf>
    <xf numFmtId="0" fontId="3" fillId="2" borderId="28" xfId="21" applyFont="1" applyFill="1" applyBorder="1" applyAlignment="1" applyProtection="1">
      <alignment horizontal="center" vertical="center"/>
      <protection locked="0"/>
    </xf>
    <xf numFmtId="0" fontId="3" fillId="2" borderId="21" xfId="21" applyFont="1" applyFill="1" applyBorder="1" applyAlignment="1" applyProtection="1">
      <alignment horizontal="center" vertical="center"/>
      <protection locked="0"/>
    </xf>
    <xf numFmtId="0" fontId="3" fillId="2" borderId="23" xfId="21" applyFont="1" applyFill="1" applyBorder="1" applyAlignment="1" applyProtection="1">
      <alignment horizontal="center" vertical="center"/>
      <protection locked="0"/>
    </xf>
    <xf numFmtId="0" fontId="3" fillId="3" borderId="14" xfId="21" applyFont="1" applyFill="1" applyBorder="1" applyAlignment="1" applyProtection="1">
      <alignment horizontal="center" vertical="center"/>
      <protection locked="0"/>
    </xf>
    <xf numFmtId="0" fontId="3" fillId="3" borderId="15" xfId="21" applyFont="1" applyFill="1" applyBorder="1" applyAlignment="1" applyProtection="1">
      <alignment horizontal="center" vertical="center"/>
      <protection locked="0"/>
    </xf>
    <xf numFmtId="0" fontId="3" fillId="3" borderId="16" xfId="21" applyFont="1" applyFill="1" applyBorder="1" applyAlignment="1" applyProtection="1">
      <alignment horizontal="center" vertical="center"/>
      <protection locked="0"/>
    </xf>
    <xf numFmtId="0" fontId="3" fillId="2" borderId="29" xfId="21" applyFont="1" applyFill="1" applyBorder="1" applyAlignment="1" applyProtection="1">
      <alignment horizontal="center" vertical="center" wrapText="1"/>
      <protection locked="0"/>
    </xf>
    <xf numFmtId="0" fontId="3" fillId="2" borderId="7" xfId="21" applyFont="1" applyFill="1" applyBorder="1" applyAlignment="1" applyProtection="1">
      <alignment horizontal="center" vertical="center" wrapText="1"/>
      <protection locked="0"/>
    </xf>
    <xf numFmtId="0" fontId="3" fillId="2" borderId="30" xfId="21" applyFont="1" applyFill="1" applyBorder="1" applyAlignment="1" applyProtection="1">
      <alignment horizontal="center" vertical="center" wrapText="1"/>
      <protection locked="0"/>
    </xf>
  </cellXfs>
  <cellStyles count="9">
    <cellStyle name="Normal" xfId="0"/>
    <cellStyle name="Percent" xfId="15"/>
    <cellStyle name="Hyperlink" xfId="16"/>
    <cellStyle name="Comma [0]" xfId="17"/>
    <cellStyle name="Comma" xfId="18"/>
    <cellStyle name="Currency [0]" xfId="19"/>
    <cellStyle name="Currency" xfId="20"/>
    <cellStyle name="標準_環境家計簿（環境省）"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項目毎の排出量の推移</a:t>
            </a:r>
          </a:p>
        </c:rich>
      </c:tx>
      <c:layout>
        <c:manualLayout>
          <c:xMode val="factor"/>
          <c:yMode val="factor"/>
          <c:x val="0.00125"/>
          <c:y val="0.03575"/>
        </c:manualLayout>
      </c:layout>
      <c:spPr>
        <a:noFill/>
        <a:ln>
          <a:noFill/>
        </a:ln>
      </c:spPr>
    </c:title>
    <c:plotArea>
      <c:layout>
        <c:manualLayout>
          <c:xMode val="edge"/>
          <c:yMode val="edge"/>
          <c:x val="0.0365"/>
          <c:y val="0.0965"/>
          <c:w val="0.898"/>
          <c:h val="0.85425"/>
        </c:manualLayout>
      </c:layout>
      <c:barChart>
        <c:barDir val="col"/>
        <c:grouping val="clustered"/>
        <c:varyColors val="0"/>
        <c:ser>
          <c:idx val="0"/>
          <c:order val="0"/>
          <c:tx>
            <c:v>7月</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strRef>
          </c:cat>
          <c:val>
            <c:numRef>
              <c:f>'環境家計簿（月毎）'!$F$7:$F$19</c:f>
              <c:numCache/>
            </c:numRef>
          </c:val>
        </c:ser>
        <c:ser>
          <c:idx val="1"/>
          <c:order val="1"/>
          <c:tx>
            <c:v>8月</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strRef>
          </c:cat>
          <c:val>
            <c:numRef>
              <c:f>'環境家計簿（月毎）'!$I$7:$I$19</c:f>
              <c:numCache/>
            </c:numRef>
          </c:val>
        </c:ser>
        <c:ser>
          <c:idx val="2"/>
          <c:order val="2"/>
          <c:tx>
            <c:v>9月</c:v>
          </c:tx>
          <c:invertIfNegative val="0"/>
          <c:extLst>
            <c:ext xmlns:c14="http://schemas.microsoft.com/office/drawing/2007/8/2/chart" uri="{6F2FDCE9-48DA-4B69-8628-5D25D57E5C99}">
              <c14:invertSolidFillFmt>
                <c14:spPr>
                  <a:solidFill>
                    <a:srgbClr val="000000"/>
                  </a:solidFill>
                </c14:spPr>
              </c14:invertSolidFillFmt>
            </c:ext>
          </c:extLst>
          <c:cat>
            <c:strRef>
              <c:f>'環境家計簿（月毎）'!$B$7:$B$19</c:f>
              <c:strCache/>
            </c:strRef>
          </c:cat>
          <c:val>
            <c:numRef>
              <c:f>'環境家計簿（月毎）'!$L$7:$L$19</c:f>
              <c:numCache/>
            </c:numRef>
          </c:val>
        </c:ser>
        <c:axId val="35029095"/>
        <c:axId val="46826400"/>
      </c:barChart>
      <c:catAx>
        <c:axId val="35029095"/>
        <c:scaling>
          <c:orientation val="minMax"/>
        </c:scaling>
        <c:axPos val="b"/>
        <c:title>
          <c:tx>
            <c:rich>
              <a:bodyPr vert="horz" rot="0" anchor="ctr"/>
              <a:lstStyle/>
              <a:p>
                <a:pPr algn="ctr">
                  <a:defRPr/>
                </a:pPr>
                <a:r>
                  <a:rPr lang="en-US" cap="none" sz="1100" b="0" i="0" u="none" baseline="0"/>
                  <a:t>項　目</a:t>
                </a:r>
              </a:p>
            </c:rich>
          </c:tx>
          <c:layout/>
          <c:overlay val="0"/>
          <c:spPr>
            <a:noFill/>
            <a:ln>
              <a:noFill/>
            </a:ln>
          </c:spPr>
        </c:title>
        <c:delete val="0"/>
        <c:numFmt formatCode="General" sourceLinked="1"/>
        <c:majorTickMark val="in"/>
        <c:minorTickMark val="none"/>
        <c:tickLblPos val="nextTo"/>
        <c:txPr>
          <a:bodyPr vert="wordArtVert" rot="0"/>
          <a:lstStyle/>
          <a:p>
            <a:pPr>
              <a:defRPr lang="en-US" cap="none" sz="1100" b="0" i="0" u="none" baseline="0"/>
            </a:pPr>
          </a:p>
        </c:txPr>
        <c:crossAx val="46826400"/>
        <c:crosses val="autoZero"/>
        <c:auto val="0"/>
        <c:lblOffset val="100"/>
        <c:noMultiLvlLbl val="0"/>
      </c:catAx>
      <c:valAx>
        <c:axId val="46826400"/>
        <c:scaling>
          <c:orientation val="minMax"/>
        </c:scaling>
        <c:axPos val="l"/>
        <c:title>
          <c:tx>
            <c:rich>
              <a:bodyPr vert="horz" rot="-5400000" anchor="ctr"/>
              <a:lstStyle/>
              <a:p>
                <a:pPr algn="ctr">
                  <a:defRPr/>
                </a:pPr>
                <a:r>
                  <a:rPr lang="en-US" cap="none" sz="1100" b="0" i="0" u="none" baseline="0"/>
                  <a:t>排出量</a:t>
                </a:r>
              </a:p>
            </c:rich>
          </c:tx>
          <c:layout/>
          <c:overlay val="0"/>
          <c:spPr>
            <a:noFill/>
            <a:ln>
              <a:noFill/>
            </a:ln>
          </c:spPr>
        </c:title>
        <c:majorGridlines/>
        <c:delete val="0"/>
        <c:numFmt formatCode="General" sourceLinked="1"/>
        <c:majorTickMark val="in"/>
        <c:minorTickMark val="none"/>
        <c:tickLblPos val="nextTo"/>
        <c:txPr>
          <a:bodyPr/>
          <a:lstStyle/>
          <a:p>
            <a:pPr>
              <a:defRPr lang="en-US" cap="none" sz="1100" b="0" i="0" u="none" baseline="0"/>
            </a:pPr>
          </a:p>
        </c:txPr>
        <c:crossAx val="35029095"/>
        <c:crossesAt val="1"/>
        <c:crossBetween val="between"/>
        <c:dispUnits/>
      </c:valAx>
      <c:spPr>
        <a:solidFill>
          <a:srgbClr val="FFFFFF"/>
        </a:solidFill>
        <a:ln w="12700">
          <a:solidFill/>
        </a:ln>
      </c:spPr>
    </c:plotArea>
    <c:legend>
      <c:legendPos val="r"/>
      <c:layout/>
      <c:overlay val="0"/>
      <c:txPr>
        <a:bodyPr vert="horz" rot="0"/>
        <a:lstStyle/>
        <a:p>
          <a:pPr>
            <a:defRPr lang="en-US" cap="none" sz="1150" b="0" i="0" u="none" baseline="0"/>
          </a:pPr>
        </a:p>
      </c:txPr>
    </c:legend>
    <c:plotVisOnly val="1"/>
    <c:dispBlanksAs val="gap"/>
    <c:showDLblsOverMax val="0"/>
  </c:chart>
  <c:spPr>
    <a:solidFill>
      <a:srgbClr val="FFFF99"/>
    </a:solidFill>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0" i="0" u="none" baseline="0"/>
              <a:t>CO2排出量の推移</a:t>
            </a:r>
          </a:p>
        </c:rich>
      </c:tx>
      <c:layout/>
      <c:spPr>
        <a:noFill/>
        <a:ln>
          <a:noFill/>
        </a:ln>
      </c:spPr>
    </c:title>
    <c:plotArea>
      <c:layout>
        <c:manualLayout>
          <c:xMode val="edge"/>
          <c:yMode val="edge"/>
          <c:x val="0.012"/>
          <c:y val="0.07125"/>
          <c:w val="0.8475"/>
          <c:h val="0.9035"/>
        </c:manualLayout>
      </c:layout>
      <c:lineChart>
        <c:grouping val="standard"/>
        <c:varyColors val="0"/>
        <c:ser>
          <c:idx val="0"/>
          <c:order val="0"/>
          <c:tx>
            <c:strRef>
              <c:f>'実績表'!$B$4</c:f>
              <c:strCache>
                <c:ptCount val="1"/>
                <c:pt idx="0">
                  <c:v>2002年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'実績表'!$C$4:$N$4</c:f>
              <c:numCache/>
            </c:numRef>
          </c:val>
          <c:smooth val="0"/>
        </c:ser>
        <c:ser>
          <c:idx val="1"/>
          <c:order val="1"/>
          <c:tx>
            <c:strRef>
              <c:f>'実績表'!$B$5</c:f>
              <c:strCache>
                <c:ptCount val="1"/>
                <c:pt idx="0">
                  <c:v>2003年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'実績表'!$C$5:$N$5</c:f>
              <c:numCache/>
            </c:numRef>
          </c:val>
          <c:smooth val="0"/>
        </c:ser>
        <c:ser>
          <c:idx val="2"/>
          <c:order val="2"/>
          <c:tx>
            <c:strRef>
              <c:f>'実績表'!$B$6</c:f>
              <c:strCache>
                <c:ptCount val="1"/>
                <c:pt idx="0">
                  <c:v>2004年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'実績表'!$C$6:$N$6</c:f>
              <c:numCache/>
            </c:numRef>
          </c:val>
          <c:smooth val="0"/>
        </c:ser>
        <c:ser>
          <c:idx val="3"/>
          <c:order val="3"/>
          <c:tx>
            <c:strRef>
              <c:f>'実績表'!$B$7</c:f>
              <c:strCache>
                <c:ptCount val="1"/>
                <c:pt idx="0">
                  <c:v>2005年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'実績表'!$C$7:$N$7</c:f>
              <c:numCache/>
            </c:numRef>
          </c:val>
          <c:smooth val="0"/>
        </c:ser>
        <c:ser>
          <c:idx val="4"/>
          <c:order val="4"/>
          <c:tx>
            <c:strRef>
              <c:f>'実績表'!$B$8</c:f>
              <c:strCache>
                <c:ptCount val="1"/>
                <c:pt idx="0">
                  <c:v>2006年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'実績表'!$C$8:$N$8</c:f>
              <c:numCache/>
            </c:numRef>
          </c:val>
          <c:smooth val="0"/>
        </c:ser>
        <c:ser>
          <c:idx val="5"/>
          <c:order val="5"/>
          <c:tx>
            <c:strRef>
              <c:f>'実績表'!$B$9</c:f>
              <c:strCache>
                <c:ptCount val="1"/>
                <c:pt idx="0">
                  <c:v>2007年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'実績表'!$C$9:$N$9</c:f>
              <c:numCache/>
            </c:numRef>
          </c:val>
          <c:smooth val="0"/>
        </c:ser>
        <c:ser>
          <c:idx val="6"/>
          <c:order val="6"/>
          <c:tx>
            <c:strRef>
              <c:f>'実績表'!$B$10</c:f>
              <c:strCache>
                <c:ptCount val="1"/>
                <c:pt idx="0">
                  <c:v>2008年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'実績表'!$C$10:$N$10</c:f>
              <c:numCache/>
            </c:numRef>
          </c:val>
          <c:smooth val="0"/>
        </c:ser>
        <c:ser>
          <c:idx val="7"/>
          <c:order val="7"/>
          <c:tx>
            <c:strRef>
              <c:f>'実績表'!$B$11</c:f>
              <c:strCache>
                <c:ptCount val="1"/>
                <c:pt idx="0">
                  <c:v>2009年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'実績表'!$C$11:$N$11</c:f>
              <c:numCache/>
            </c:numRef>
          </c:val>
          <c:smooth val="0"/>
        </c:ser>
        <c:ser>
          <c:idx val="8"/>
          <c:order val="8"/>
          <c:tx>
            <c:strRef>
              <c:f>'実績表'!$B$12</c:f>
              <c:strCache>
                <c:ptCount val="1"/>
                <c:pt idx="0">
                  <c:v>2010年</c:v>
                </c:pt>
              </c:strCache>
            </c:strRef>
          </c:tx>
          <c:extLst>
            <c:ext xmlns:c14="http://schemas.microsoft.com/office/drawing/2007/8/2/chart" uri="{6F2FDCE9-48DA-4B69-8628-5D25D57E5C99}">
              <c14:invertSolidFillFmt>
                <c14:spPr>
                  <a:solidFill>
                    <a:srgbClr val="000000"/>
                  </a:solidFill>
                </c14:spPr>
              </c14:invertSolidFillFmt>
            </c:ext>
          </c:extLst>
          <c:cat>
            <c:strRef>
              <c:f>'実績表'!$C$3:$N$3</c:f>
              <c:strCache/>
            </c:strRef>
          </c:cat>
          <c:val>
            <c:numRef>
              <c:f>'実績表'!$C$12:$N$12</c:f>
              <c:numCache/>
            </c:numRef>
          </c:val>
          <c:smooth val="0"/>
        </c:ser>
        <c:marker val="1"/>
        <c:axId val="18784417"/>
        <c:axId val="34842026"/>
      </c:lineChart>
      <c:catAx>
        <c:axId val="18784417"/>
        <c:scaling>
          <c:orientation val="minMax"/>
        </c:scaling>
        <c:axPos val="b"/>
        <c:delete val="0"/>
        <c:numFmt formatCode="General" sourceLinked="1"/>
        <c:majorTickMark val="in"/>
        <c:minorTickMark val="none"/>
        <c:tickLblPos val="nextTo"/>
        <c:txPr>
          <a:bodyPr/>
          <a:lstStyle/>
          <a:p>
            <a:pPr>
              <a:defRPr lang="en-US" cap="none" sz="1050" b="0" i="0" u="none" baseline="0"/>
            </a:pPr>
          </a:p>
        </c:txPr>
        <c:crossAx val="34842026"/>
        <c:crosses val="autoZero"/>
        <c:auto val="1"/>
        <c:lblOffset val="100"/>
        <c:noMultiLvlLbl val="0"/>
      </c:catAx>
      <c:valAx>
        <c:axId val="34842026"/>
        <c:scaling>
          <c:orientation val="minMax"/>
        </c:scaling>
        <c:axPos val="l"/>
        <c:majorGridlines/>
        <c:delete val="0"/>
        <c:numFmt formatCode="General" sourceLinked="1"/>
        <c:majorTickMark val="in"/>
        <c:minorTickMark val="none"/>
        <c:tickLblPos val="nextTo"/>
        <c:txPr>
          <a:bodyPr/>
          <a:lstStyle/>
          <a:p>
            <a:pPr>
              <a:defRPr lang="en-US" cap="none" sz="1050" b="0" i="0" u="none" baseline="0"/>
            </a:pPr>
          </a:p>
        </c:txPr>
        <c:crossAx val="18784417"/>
        <c:crossesAt val="1"/>
        <c:crossBetween val="midCat"/>
        <c:dispUnits/>
      </c:valAx>
      <c:spPr>
        <a:solidFill>
          <a:srgbClr val="FFFFFF"/>
        </a:solidFill>
        <a:ln w="12700">
          <a:solidFill>
            <a:srgbClr val="808080"/>
          </a:solidFill>
        </a:ln>
      </c:spPr>
    </c:plotArea>
    <c:legend>
      <c:legendPos val="r"/>
      <c:layout>
        <c:manualLayout>
          <c:xMode val="edge"/>
          <c:yMode val="edge"/>
          <c:x val="0.88325"/>
          <c:y val="0.357"/>
          <c:w val="0.1"/>
          <c:h val="0.41275"/>
        </c:manualLayout>
      </c:layout>
      <c:overlay val="0"/>
      <c:txPr>
        <a:bodyPr vert="horz" rot="0"/>
        <a:lstStyle/>
        <a:p>
          <a:pPr>
            <a:defRPr lang="en-US" cap="none" sz="1000" b="0" i="0" u="none" baseline="0"/>
          </a:pPr>
        </a:p>
      </c:txPr>
    </c:legend>
    <c:plotVisOnly val="1"/>
    <c:dispBlanksAs val="gap"/>
    <c:showDLblsOverMax val="0"/>
  </c:chart>
  <c:spPr>
    <a:solidFill>
      <a:srgbClr val="CCFFCC"/>
    </a:solidFill>
  </c:spPr>
  <c:txPr>
    <a:bodyPr vert="horz" rot="0"/>
    <a:lstStyle/>
    <a:p>
      <a:pPr>
        <a:defRPr lang="en-US" cap="none" sz="165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CO２排出量の推移（</a:t>
            </a:r>
            <a:r>
              <a:rPr lang="en-US" cap="none" sz="1100" b="1" i="0" u="none" baseline="0">
                <a:solidFill>
                  <a:srgbClr val="0000FF"/>
                </a:solidFill>
              </a:rPr>
              <a:t>夏期</a:t>
            </a:r>
            <a:r>
              <a:rPr lang="en-US" cap="none" sz="1100" b="0" i="0" u="none" baseline="0"/>
              <a:t>）</a:t>
            </a:r>
          </a:p>
        </c:rich>
      </c:tx>
      <c:layout/>
      <c:spPr>
        <a:noFill/>
        <a:ln>
          <a:noFill/>
        </a:ln>
      </c:spPr>
    </c:title>
    <c:plotArea>
      <c:layout>
        <c:manualLayout>
          <c:xMode val="edge"/>
          <c:yMode val="edge"/>
          <c:x val="0.04"/>
          <c:y val="0.0635"/>
          <c:w val="0.93925"/>
          <c:h val="0.912"/>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'実績表（夏期・冬期版）'!$C$3:$K$3</c:f>
              <c:strCache/>
            </c:strRef>
          </c:cat>
          <c:val>
            <c:numRef>
              <c:f>'実績表（夏期・冬期版）'!$C$7:$K$7</c:f>
              <c:numCache/>
            </c:numRef>
          </c:val>
          <c:smooth val="0"/>
        </c:ser>
        <c:marker val="1"/>
        <c:axId val="45142779"/>
        <c:axId val="3631828"/>
      </c:lineChart>
      <c:catAx>
        <c:axId val="45142779"/>
        <c:scaling>
          <c:orientation val="minMax"/>
        </c:scaling>
        <c:axPos val="b"/>
        <c:delete val="0"/>
        <c:numFmt formatCode="General" sourceLinked="1"/>
        <c:majorTickMark val="in"/>
        <c:minorTickMark val="none"/>
        <c:tickLblPos val="nextTo"/>
        <c:txPr>
          <a:bodyPr vert="horz" rot="2700000"/>
          <a:lstStyle/>
          <a:p>
            <a:pPr>
              <a:defRPr lang="en-US" cap="none" sz="925" b="0" i="0" u="none" baseline="0"/>
            </a:pPr>
          </a:p>
        </c:txPr>
        <c:crossAx val="3631828"/>
        <c:crosses val="autoZero"/>
        <c:auto val="1"/>
        <c:lblOffset val="100"/>
        <c:noMultiLvlLbl val="0"/>
      </c:catAx>
      <c:valAx>
        <c:axId val="3631828"/>
        <c:scaling>
          <c:orientation val="minMax"/>
        </c:scaling>
        <c:axPos val="l"/>
        <c:title>
          <c:tx>
            <c:rich>
              <a:bodyPr vert="horz" rot="-5400000" anchor="ctr"/>
              <a:lstStyle/>
              <a:p>
                <a:pPr algn="ctr">
                  <a:defRPr/>
                </a:pPr>
                <a:r>
                  <a:rPr lang="en-US" cap="none" sz="900" b="0" i="0" u="none" baseline="0"/>
                  <a:t>CO2排出量（ｋｇ）
</a:t>
                </a:r>
              </a:p>
            </c:rich>
          </c:tx>
          <c:layout/>
          <c:overlay val="0"/>
          <c:spPr>
            <a:noFill/>
            <a:ln>
              <a:noFill/>
            </a:ln>
          </c:spPr>
        </c:title>
        <c:majorGridlines/>
        <c:delete val="0"/>
        <c:numFmt formatCode="General" sourceLinked="1"/>
        <c:majorTickMark val="in"/>
        <c:minorTickMark val="none"/>
        <c:tickLblPos val="nextTo"/>
        <c:txPr>
          <a:bodyPr/>
          <a:lstStyle/>
          <a:p>
            <a:pPr>
              <a:defRPr lang="en-US" cap="none" sz="900" b="0" i="0" u="none" baseline="0"/>
            </a:pPr>
          </a:p>
        </c:txPr>
        <c:crossAx val="45142779"/>
        <c:crossesAt val="1"/>
        <c:crossBetween val="midCat"/>
        <c:dispUnits/>
      </c:valAx>
      <c:spPr>
        <a:solidFill>
          <a:srgbClr val="FFFFFF"/>
        </a:solidFill>
        <a:ln w="12700">
          <a:solidFill>
            <a:srgbClr val="808080"/>
          </a:solidFill>
        </a:ln>
      </c:spPr>
    </c:plotArea>
    <c:plotVisOnly val="1"/>
    <c:dispBlanksAs val="gap"/>
    <c:showDLblsOverMax val="0"/>
  </c:chart>
  <c:spPr>
    <a:solidFill>
      <a:srgbClr val="CCFFFF"/>
    </a:solidFill>
  </c:spPr>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CO２排出量の推移（</a:t>
            </a:r>
            <a:r>
              <a:rPr lang="en-US" cap="none" sz="1100" b="1" i="0" u="none" baseline="0">
                <a:solidFill>
                  <a:srgbClr val="FF0000"/>
                </a:solidFill>
              </a:rPr>
              <a:t>冬期</a:t>
            </a:r>
            <a:r>
              <a:rPr lang="en-US" cap="none" sz="1100" b="0" i="0" u="none" baseline="0"/>
              <a:t>）</a:t>
            </a:r>
          </a:p>
        </c:rich>
      </c:tx>
      <c:layout/>
      <c:spPr>
        <a:noFill/>
        <a:ln>
          <a:noFill/>
        </a:ln>
      </c:spPr>
    </c:title>
    <c:plotArea>
      <c:layout>
        <c:manualLayout>
          <c:xMode val="edge"/>
          <c:yMode val="edge"/>
          <c:x val="0.04"/>
          <c:y val="0.06375"/>
          <c:w val="0.93925"/>
          <c:h val="0.911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'実績表（夏期・冬期版）'!$C$10:$K$10</c:f>
              <c:strCache/>
            </c:strRef>
          </c:cat>
          <c:val>
            <c:numRef>
              <c:f>'実績表（夏期・冬期版）'!$C$14:$K$14</c:f>
              <c:numCache/>
            </c:numRef>
          </c:val>
          <c:smooth val="0"/>
        </c:ser>
        <c:marker val="1"/>
        <c:axId val="32686453"/>
        <c:axId val="25742622"/>
      </c:lineChart>
      <c:catAx>
        <c:axId val="32686453"/>
        <c:scaling>
          <c:orientation val="minMax"/>
        </c:scaling>
        <c:axPos val="b"/>
        <c:delete val="0"/>
        <c:numFmt formatCode="General" sourceLinked="1"/>
        <c:majorTickMark val="in"/>
        <c:minorTickMark val="none"/>
        <c:tickLblPos val="nextTo"/>
        <c:txPr>
          <a:bodyPr vert="horz" rot="2700000"/>
          <a:lstStyle/>
          <a:p>
            <a:pPr>
              <a:defRPr lang="en-US" cap="none" sz="1000" b="0" i="0" u="none" baseline="0"/>
            </a:pPr>
          </a:p>
        </c:txPr>
        <c:crossAx val="25742622"/>
        <c:crosses val="autoZero"/>
        <c:auto val="1"/>
        <c:lblOffset val="100"/>
        <c:noMultiLvlLbl val="0"/>
      </c:catAx>
      <c:valAx>
        <c:axId val="25742622"/>
        <c:scaling>
          <c:orientation val="minMax"/>
        </c:scaling>
        <c:axPos val="l"/>
        <c:title>
          <c:tx>
            <c:rich>
              <a:bodyPr vert="horz" rot="-5400000" anchor="ctr"/>
              <a:lstStyle/>
              <a:p>
                <a:pPr algn="ctr">
                  <a:defRPr/>
                </a:pPr>
                <a:r>
                  <a:rPr lang="en-US" cap="none" sz="925" b="0" i="0" u="none" baseline="0"/>
                  <a:t>CO2排出量（ｋｇ）
</a:t>
                </a:r>
              </a:p>
            </c:rich>
          </c:tx>
          <c:layout/>
          <c:overlay val="0"/>
          <c:spPr>
            <a:noFill/>
            <a:ln>
              <a:noFill/>
            </a:ln>
          </c:spPr>
        </c:title>
        <c:majorGridlines/>
        <c:delete val="0"/>
        <c:numFmt formatCode="General" sourceLinked="1"/>
        <c:majorTickMark val="in"/>
        <c:minorTickMark val="none"/>
        <c:tickLblPos val="nextTo"/>
        <c:txPr>
          <a:bodyPr/>
          <a:lstStyle/>
          <a:p>
            <a:pPr>
              <a:defRPr lang="en-US" cap="none" sz="925" b="0" i="0" u="none" baseline="0"/>
            </a:pPr>
          </a:p>
        </c:txPr>
        <c:crossAx val="32686453"/>
        <c:crossesAt val="1"/>
        <c:crossBetween val="midCat"/>
        <c:dispUnits/>
      </c:valAx>
      <c:spPr>
        <a:solidFill>
          <a:srgbClr val="FFFFFF"/>
        </a:solidFill>
        <a:ln w="12700">
          <a:solidFill>
            <a:srgbClr val="808080"/>
          </a:solidFill>
        </a:ln>
      </c:spPr>
    </c:plotArea>
    <c:plotVisOnly val="1"/>
    <c:dispBlanksAs val="gap"/>
    <c:showDLblsOverMax val="0"/>
  </c:chart>
  <c:spPr>
    <a:solidFill>
      <a:srgbClr val="FFCC99"/>
    </a:solidFill>
  </c:spPr>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0.641</cdr:x>
      <cdr:y>0.03975</cdr:y>
    </cdr:to>
    <cdr:sp>
      <cdr:nvSpPr>
        <cdr:cNvPr id="1" name="Rectangle 1"/>
        <cdr:cNvSpPr>
          <a:spLocks/>
        </cdr:cNvSpPr>
      </cdr:nvSpPr>
      <cdr:spPr>
        <a:xfrm>
          <a:off x="0" y="0"/>
          <a:ext cx="6562725" cy="25717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100" b="0" i="0" u="none" baseline="0"/>
            <a:t>環境家計簿にデータを入力すれば各項目の月毎のCO２排出量がグラフとして表示されます。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466725</xdr:rowOff>
    </xdr:from>
    <xdr:to>
      <xdr:col>7</xdr:col>
      <xdr:colOff>323850</xdr:colOff>
      <xdr:row>2</xdr:row>
      <xdr:rowOff>276225</xdr:rowOff>
    </xdr:to>
    <xdr:pic>
      <xdr:nvPicPr>
        <xdr:cNvPr id="1" name="Picture 1"/>
        <xdr:cNvPicPr preferRelativeResize="1">
          <a:picLocks noChangeAspect="1"/>
        </xdr:cNvPicPr>
      </xdr:nvPicPr>
      <xdr:blipFill>
        <a:blip r:embed="rId1"/>
        <a:stretch>
          <a:fillRect/>
        </a:stretch>
      </xdr:blipFill>
      <xdr:spPr>
        <a:xfrm>
          <a:off x="5219700" y="466725"/>
          <a:ext cx="933450" cy="752475"/>
        </a:xfrm>
        <a:prstGeom prst="rect">
          <a:avLst/>
        </a:prstGeom>
        <a:noFill/>
        <a:ln w="9525" cmpd="sng">
          <a:noFill/>
        </a:ln>
      </xdr:spPr>
    </xdr:pic>
    <xdr:clientData/>
  </xdr:twoCellAnchor>
  <xdr:oneCellAnchor>
    <xdr:from>
      <xdr:col>5</xdr:col>
      <xdr:colOff>876300</xdr:colOff>
      <xdr:row>37</xdr:row>
      <xdr:rowOff>57150</xdr:rowOff>
    </xdr:from>
    <xdr:ext cx="85725" cy="180975"/>
    <xdr:sp>
      <xdr:nvSpPr>
        <xdr:cNvPr id="2" name="TextBox 3"/>
        <xdr:cNvSpPr txBox="1">
          <a:spLocks noChangeArrowheads="1"/>
        </xdr:cNvSpPr>
      </xdr:nvSpPr>
      <xdr:spPr>
        <a:xfrm>
          <a:off x="4457700" y="8810625"/>
          <a:ext cx="85725" cy="18097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6</xdr:col>
      <xdr:colOff>0</xdr:colOff>
      <xdr:row>12</xdr:row>
      <xdr:rowOff>0</xdr:rowOff>
    </xdr:from>
    <xdr:to>
      <xdr:col>6</xdr:col>
      <xdr:colOff>0</xdr:colOff>
      <xdr:row>13</xdr:row>
      <xdr:rowOff>0</xdr:rowOff>
    </xdr:to>
    <xdr:sp>
      <xdr:nvSpPr>
        <xdr:cNvPr id="3" name="Line 4"/>
        <xdr:cNvSpPr>
          <a:spLocks/>
        </xdr:cNvSpPr>
      </xdr:nvSpPr>
      <xdr:spPr>
        <a:xfrm>
          <a:off x="4857750" y="33242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0</xdr:colOff>
      <xdr:row>12</xdr:row>
      <xdr:rowOff>0</xdr:rowOff>
    </xdr:from>
    <xdr:to>
      <xdr:col>7</xdr:col>
      <xdr:colOff>0</xdr:colOff>
      <xdr:row>19</xdr:row>
      <xdr:rowOff>0</xdr:rowOff>
    </xdr:to>
    <xdr:sp>
      <xdr:nvSpPr>
        <xdr:cNvPr id="4" name="Line 5"/>
        <xdr:cNvSpPr>
          <a:spLocks/>
        </xdr:cNvSpPr>
      </xdr:nvSpPr>
      <xdr:spPr>
        <a:xfrm>
          <a:off x="4857750" y="3324225"/>
          <a:ext cx="97155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0</xdr:colOff>
      <xdr:row>12</xdr:row>
      <xdr:rowOff>0</xdr:rowOff>
    </xdr:from>
    <xdr:to>
      <xdr:col>10</xdr:col>
      <xdr:colOff>0</xdr:colOff>
      <xdr:row>19</xdr:row>
      <xdr:rowOff>0</xdr:rowOff>
    </xdr:to>
    <xdr:sp>
      <xdr:nvSpPr>
        <xdr:cNvPr id="5" name="Line 6"/>
        <xdr:cNvSpPr>
          <a:spLocks/>
        </xdr:cNvSpPr>
      </xdr:nvSpPr>
      <xdr:spPr>
        <a:xfrm>
          <a:off x="8077200" y="3324225"/>
          <a:ext cx="97155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0</xdr:colOff>
      <xdr:row>12</xdr:row>
      <xdr:rowOff>0</xdr:rowOff>
    </xdr:from>
    <xdr:to>
      <xdr:col>13</xdr:col>
      <xdr:colOff>0</xdr:colOff>
      <xdr:row>19</xdr:row>
      <xdr:rowOff>0</xdr:rowOff>
    </xdr:to>
    <xdr:sp>
      <xdr:nvSpPr>
        <xdr:cNvPr id="6" name="Line 7"/>
        <xdr:cNvSpPr>
          <a:spLocks/>
        </xdr:cNvSpPr>
      </xdr:nvSpPr>
      <xdr:spPr>
        <a:xfrm>
          <a:off x="11296650" y="3324225"/>
          <a:ext cx="971550" cy="1666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666750</xdr:colOff>
      <xdr:row>0</xdr:row>
      <xdr:rowOff>28575</xdr:rowOff>
    </xdr:from>
    <xdr:to>
      <xdr:col>12</xdr:col>
      <xdr:colOff>866775</xdr:colOff>
      <xdr:row>2</xdr:row>
      <xdr:rowOff>228600</xdr:rowOff>
    </xdr:to>
    <xdr:sp>
      <xdr:nvSpPr>
        <xdr:cNvPr id="7" name="AutoShape 8"/>
        <xdr:cNvSpPr>
          <a:spLocks/>
        </xdr:cNvSpPr>
      </xdr:nvSpPr>
      <xdr:spPr>
        <a:xfrm>
          <a:off x="6496050" y="28575"/>
          <a:ext cx="5667375" cy="1143000"/>
        </a:xfrm>
        <a:prstGeom prst="wedgeRectCallout">
          <a:avLst>
            <a:gd name="adj1" fmla="val -55782"/>
            <a:gd name="adj2" fmla="val 21930"/>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100" b="0" i="0" u="none" baseline="0">
              <a:latin typeface="ＭＳ ゴシック"/>
              <a:ea typeface="ＭＳ ゴシック"/>
              <a:cs typeface="ＭＳ ゴシック"/>
            </a:rPr>
            <a:t>　　　　　　　　</a:t>
          </a:r>
          <a:r>
            <a:rPr lang="en-US" cap="none" sz="1000" b="0" i="0" u="none" baseline="0"/>
            <a:t>目標を設定してみよう！</a:t>
          </a:r>
          <a:r>
            <a:rPr lang="en-US" cap="none" sz="1000" b="0" i="0" u="none" baseline="0">
              <a:latin typeface="ＭＳ ゴシック"/>
              <a:ea typeface="ＭＳ ゴシック"/>
              <a:cs typeface="ＭＳ ゴシック"/>
            </a:rPr>
            <a:t>
</a:t>
          </a:r>
          <a:r>
            <a:rPr lang="en-US" cap="none" sz="800" b="0" i="0" u="none" baseline="0">
              <a:latin typeface="ＭＳ ゴシック"/>
              <a:ea typeface="ＭＳ ゴシック"/>
              <a:cs typeface="ＭＳ ゴシック"/>
            </a:rPr>
            <a:t>例えば、</a:t>
          </a:r>
          <a:r>
            <a:rPr lang="en-US" cap="none" sz="1000" b="0" i="0" u="sng" baseline="0">
              <a:solidFill>
                <a:srgbClr val="FF0000"/>
              </a:solidFill>
              <a:latin typeface="ＭＳ ゴシック"/>
              <a:ea typeface="ＭＳ ゴシック"/>
              <a:cs typeface="ＭＳ ゴシック"/>
            </a:rPr>
            <a:t>ステップ１ 最初の1ヶ月目を基準にＣＯ</a:t>
          </a:r>
          <a:r>
            <a:rPr lang="en-US" cap="none" sz="1000" b="0" i="0" u="sng" baseline="-25000">
              <a:solidFill>
                <a:srgbClr val="FF0000"/>
              </a:solidFill>
              <a:latin typeface="ＭＳ ゴシック"/>
              <a:ea typeface="ＭＳ ゴシック"/>
              <a:cs typeface="ＭＳ ゴシック"/>
            </a:rPr>
            <a:t>２</a:t>
          </a:r>
          <a:r>
            <a:rPr lang="en-US" cap="none" sz="1000" b="0" i="0" u="sng" baseline="0">
              <a:solidFill>
                <a:srgbClr val="FF0000"/>
              </a:solidFill>
              <a:latin typeface="ＭＳ ゴシック"/>
              <a:ea typeface="ＭＳ ゴシック"/>
              <a:cs typeface="ＭＳ ゴシック"/>
            </a:rPr>
            <a:t>排出を８％（または21％）削減</a:t>
          </a:r>
          <a:r>
            <a:rPr lang="en-US" cap="none" sz="1000" b="0" i="0" u="none" baseline="0">
              <a:solidFill>
                <a:srgbClr val="FF0000"/>
              </a:solidFill>
              <a:latin typeface="ＭＳ ゴシック"/>
              <a:ea typeface="ＭＳ ゴシック"/>
              <a:cs typeface="ＭＳ ゴシック"/>
            </a:rPr>
            <a:t>
　　　　⇒ </a:t>
          </a:r>
          <a:r>
            <a:rPr lang="en-US" cap="none" sz="1000" b="0" i="0" u="sng" baseline="0">
              <a:solidFill>
                <a:srgbClr val="FF0000"/>
              </a:solidFill>
              <a:latin typeface="ＭＳ ゴシック"/>
              <a:ea typeface="ＭＳ ゴシック"/>
              <a:cs typeface="ＭＳ ゴシック"/>
            </a:rPr>
            <a:t>ステップ２　更に６％を削減を目指す</a:t>
          </a:r>
          <a:r>
            <a:rPr lang="en-US" cap="none" sz="1000" b="0" i="0" u="none" baseline="0">
              <a:latin typeface="ＭＳ ゴシック"/>
              <a:ea typeface="ＭＳ ゴシック"/>
              <a:cs typeface="ＭＳ ゴシック"/>
            </a:rPr>
            <a:t>
</a:t>
          </a:r>
          <a:r>
            <a:rPr lang="en-US" cap="none" sz="800" b="0" i="0" u="none" baseline="0">
              <a:latin typeface="ＭＳ ゴシック"/>
              <a:ea typeface="ＭＳ ゴシック"/>
              <a:cs typeface="ＭＳ ゴシック"/>
            </a:rPr>
            <a:t>日本は京都議定書が発効されれば</a:t>
          </a:r>
          <a:r>
            <a:rPr lang="en-US" cap="none" sz="800" b="0" i="0" u="sng" baseline="0">
              <a:latin typeface="ＭＳ ゴシック"/>
              <a:ea typeface="ＭＳ ゴシック"/>
              <a:cs typeface="ＭＳ ゴシック"/>
            </a:rPr>
            <a:t>2010年には1990年比で６％の温室効果ガス排出削減</a:t>
          </a:r>
          <a:r>
            <a:rPr lang="en-US" cap="none" sz="800" b="0" i="0" u="none" baseline="0">
              <a:latin typeface="ＭＳ ゴシック"/>
              <a:ea typeface="ＭＳ ゴシック"/>
              <a:cs typeface="ＭＳ ゴシック"/>
            </a:rPr>
            <a:t>をしなければなりません。しかし、</a:t>
          </a:r>
          <a:r>
            <a:rPr lang="en-US" cap="none" sz="800" b="0" i="0" u="sng" baseline="0">
              <a:latin typeface="ＭＳ ゴシック"/>
              <a:ea typeface="ＭＳ ゴシック"/>
              <a:cs typeface="ＭＳ ゴシック"/>
            </a:rPr>
            <a:t>2000年時点では1990年に比べ温室効果ガス総排出量は８％増加</a:t>
          </a:r>
          <a:r>
            <a:rPr lang="en-US" cap="none" sz="800" b="0" i="0" u="none" baseline="0">
              <a:latin typeface="ＭＳ ゴシック"/>
              <a:ea typeface="ＭＳ ゴシック"/>
              <a:cs typeface="ＭＳ ゴシック"/>
            </a:rPr>
            <a:t>（家庭・業務部門では21.3％増）しています。まずはステップ１として1990年の排出量まで戻し、ステップ２で京都議定書の目標６％削減を目標にチャレンジしてみては。</a:t>
          </a:r>
        </a:p>
      </xdr:txBody>
    </xdr:sp>
    <xdr:clientData/>
  </xdr:twoCellAnchor>
  <xdr:twoCellAnchor>
    <xdr:from>
      <xdr:col>12</xdr:col>
      <xdr:colOff>66675</xdr:colOff>
      <xdr:row>26</xdr:row>
      <xdr:rowOff>219075</xdr:rowOff>
    </xdr:from>
    <xdr:to>
      <xdr:col>12</xdr:col>
      <xdr:colOff>952500</xdr:colOff>
      <xdr:row>28</xdr:row>
      <xdr:rowOff>133350</xdr:rowOff>
    </xdr:to>
    <xdr:sp>
      <xdr:nvSpPr>
        <xdr:cNvPr id="8" name="AutoShape 9"/>
        <xdr:cNvSpPr>
          <a:spLocks/>
        </xdr:cNvSpPr>
      </xdr:nvSpPr>
      <xdr:spPr>
        <a:xfrm>
          <a:off x="11363325" y="6762750"/>
          <a:ext cx="885825" cy="390525"/>
        </a:xfrm>
        <a:prstGeom prst="wedgeRoundRectCallout">
          <a:avLst>
            <a:gd name="adj1" fmla="val -11726"/>
            <a:gd name="adj2" fmla="val -98782"/>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削減率の目標を記入</a:t>
          </a:r>
        </a:p>
      </xdr:txBody>
    </xdr:sp>
    <xdr:clientData/>
  </xdr:twoCellAnchor>
  <xdr:twoCellAnchor>
    <xdr:from>
      <xdr:col>1</xdr:col>
      <xdr:colOff>619125</xdr:colOff>
      <xdr:row>31</xdr:row>
      <xdr:rowOff>133350</xdr:rowOff>
    </xdr:from>
    <xdr:to>
      <xdr:col>11</xdr:col>
      <xdr:colOff>990600</xdr:colOff>
      <xdr:row>70</xdr:row>
      <xdr:rowOff>66675</xdr:rowOff>
    </xdr:to>
    <xdr:graphicFrame>
      <xdr:nvGraphicFramePr>
        <xdr:cNvPr id="9" name="Chart 10"/>
        <xdr:cNvGraphicFramePr/>
      </xdr:nvGraphicFramePr>
      <xdr:xfrm>
        <a:off x="771525" y="7800975"/>
        <a:ext cx="10239375" cy="6362700"/>
      </xdr:xfrm>
      <a:graphic>
        <a:graphicData uri="http://schemas.openxmlformats.org/drawingml/2006/chart">
          <c:chart xmlns:c="http://schemas.openxmlformats.org/drawingml/2006/chart" r:id="rId2"/>
        </a:graphicData>
      </a:graphic>
    </xdr:graphicFrame>
    <xdr:clientData/>
  </xdr:twoCellAnchor>
  <xdr:twoCellAnchor>
    <xdr:from>
      <xdr:col>1</xdr:col>
      <xdr:colOff>19050</xdr:colOff>
      <xdr:row>20</xdr:row>
      <xdr:rowOff>114300</xdr:rowOff>
    </xdr:from>
    <xdr:to>
      <xdr:col>8</xdr:col>
      <xdr:colOff>466725</xdr:colOff>
      <xdr:row>27</xdr:row>
      <xdr:rowOff>76200</xdr:rowOff>
    </xdr:to>
    <xdr:sp>
      <xdr:nvSpPr>
        <xdr:cNvPr id="10" name="Rectangle 11"/>
        <xdr:cNvSpPr>
          <a:spLocks/>
        </xdr:cNvSpPr>
      </xdr:nvSpPr>
      <xdr:spPr>
        <a:xfrm>
          <a:off x="171450" y="5343525"/>
          <a:ext cx="7096125" cy="151447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＜使い方＞
１．①電気、②③ガス、④水道については１ヶ月分を請求書もしくはメーターで調べてください。
２．⑤灯油、⑥ガソリンは補給時の明細書（レシート）から記入してください。
３．⑦ガラス瓶、⑧スチール缶、⑨アルミ缶、⑩ペットボトル、⑪牛乳パック、⑫食品トレーはリサ
　　イクルに出さずに捨ててしまったものを数えて使用量の欄に記入してください。
４．使用量とＣＯ</a:t>
          </a:r>
          <a:r>
            <a:rPr lang="en-US" cap="none" sz="1000" b="0" i="0" u="none" baseline="-25000">
              <a:latin typeface="ＭＳ ゴシック"/>
              <a:ea typeface="ＭＳ ゴシック"/>
              <a:cs typeface="ＭＳ ゴシック"/>
            </a:rPr>
            <a:t>２</a:t>
          </a:r>
          <a:r>
            <a:rPr lang="en-US" cap="none" sz="1000" b="0" i="0" u="none" baseline="0">
              <a:latin typeface="ＭＳ ゴシック"/>
              <a:ea typeface="ＭＳ ゴシック"/>
              <a:cs typeface="ＭＳ ゴシック"/>
            </a:rPr>
            <a:t>排出係数をかけ算し、排出量欄に記入してください。この合計があなたのご家庭か
　　ら出されているＣＯ</a:t>
          </a:r>
          <a:r>
            <a:rPr lang="en-US" cap="none" sz="1000" b="0" i="0" u="none" baseline="-25000">
              <a:latin typeface="ＭＳ ゴシック"/>
              <a:ea typeface="ＭＳ ゴシック"/>
              <a:cs typeface="ＭＳ ゴシック"/>
            </a:rPr>
            <a:t>２</a:t>
          </a:r>
          <a:r>
            <a:rPr lang="en-US" cap="none" sz="1000" b="0" i="0" u="none" baseline="0">
              <a:latin typeface="ＭＳ ゴシック"/>
              <a:ea typeface="ＭＳ ゴシック"/>
              <a:cs typeface="ＭＳ ゴシック"/>
            </a:rPr>
            <a:t>の量です。※画面に使用量データを入力すれば自動計算されます。
５．金額の欄には、その月の使用量に該当する金額を記入してください。前月からいくら節約したか
　　わかります。
</a:t>
          </a:r>
          <a:r>
            <a:rPr lang="en-US" cap="none" sz="1100" b="0" i="0" u="none" baseline="0">
              <a:latin typeface="ＭＳ ゴシック"/>
              <a:ea typeface="ＭＳ ゴシック"/>
              <a:cs typeface="ＭＳ ゴシック"/>
            </a:rPr>
            <a:t>
</a:t>
          </a:r>
        </a:p>
      </xdr:txBody>
    </xdr:sp>
    <xdr:clientData/>
  </xdr:twoCellAnchor>
  <xdr:twoCellAnchor>
    <xdr:from>
      <xdr:col>1</xdr:col>
      <xdr:colOff>9525</xdr:colOff>
      <xdr:row>27</xdr:row>
      <xdr:rowOff>171450</xdr:rowOff>
    </xdr:from>
    <xdr:to>
      <xdr:col>8</xdr:col>
      <xdr:colOff>962025</xdr:colOff>
      <xdr:row>30</xdr:row>
      <xdr:rowOff>133350</xdr:rowOff>
    </xdr:to>
    <xdr:sp fLocksText="0">
      <xdr:nvSpPr>
        <xdr:cNvPr id="11" name="TextBox 19"/>
        <xdr:cNvSpPr txBox="1">
          <a:spLocks noChangeArrowheads="1"/>
        </xdr:cNvSpPr>
      </xdr:nvSpPr>
      <xdr:spPr>
        <a:xfrm>
          <a:off x="161925" y="6953250"/>
          <a:ext cx="7600950" cy="676275"/>
        </a:xfrm>
        <a:prstGeom prst="rect">
          <a:avLst/>
        </a:prstGeom>
        <a:solidFill>
          <a:srgbClr val="FFFFFF"/>
        </a:solidFill>
        <a:ln w="9525" cmpd="sng">
          <a:solidFill>
            <a:srgbClr val="000000"/>
          </a:solidFill>
          <a:prstDash val="dash"/>
          <a:headEnd type="none"/>
          <a:tailEnd type="none"/>
        </a:ln>
      </xdr:spPr>
      <xdr:txBody>
        <a:bodyPr vertOverflow="clip" wrap="square" lIns="72000" tIns="46800" rIns="54000" bIns="46800"/>
        <a:p>
          <a:pPr algn="l">
            <a:defRPr/>
          </a:pPr>
          <a:r>
            <a:rPr lang="en-US" cap="none" sz="1050" b="0" i="0" u="none" baseline="0">
              <a:latin typeface="ＭＳ ゴシック"/>
              <a:ea typeface="ＭＳ ゴシック"/>
              <a:cs typeface="ＭＳ ゴシック"/>
            </a:rPr>
            <a:t>①構成総連名：　　　　　　　②単組名：　   　　　　　　　　③支部名：
④氏名：　　　　　　　　　　⑤年齢：　　　   　　　　　　　⑥家族構成：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657225</xdr:colOff>
      <xdr:row>2</xdr:row>
      <xdr:rowOff>247650</xdr:rowOff>
    </xdr:to>
    <xdr:sp>
      <xdr:nvSpPr>
        <xdr:cNvPr id="1" name="Line 1"/>
        <xdr:cNvSpPr>
          <a:spLocks/>
        </xdr:cNvSpPr>
      </xdr:nvSpPr>
      <xdr:spPr>
        <a:xfrm>
          <a:off x="161925" y="495300"/>
          <a:ext cx="6572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266700</xdr:colOff>
      <xdr:row>12</xdr:row>
      <xdr:rowOff>123825</xdr:rowOff>
    </xdr:from>
    <xdr:to>
      <xdr:col>13</xdr:col>
      <xdr:colOff>419100</xdr:colOff>
      <xdr:row>37</xdr:row>
      <xdr:rowOff>66675</xdr:rowOff>
    </xdr:to>
    <xdr:graphicFrame>
      <xdr:nvGraphicFramePr>
        <xdr:cNvPr id="2" name="Chart 2"/>
        <xdr:cNvGraphicFramePr/>
      </xdr:nvGraphicFramePr>
      <xdr:xfrm>
        <a:off x="1085850" y="3695700"/>
        <a:ext cx="9163050" cy="4076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876300</xdr:colOff>
      <xdr:row>13</xdr:row>
      <xdr:rowOff>57150</xdr:rowOff>
    </xdr:from>
    <xdr:ext cx="85725" cy="190500"/>
    <xdr:sp>
      <xdr:nvSpPr>
        <xdr:cNvPr id="1" name="TextBox 3"/>
        <xdr:cNvSpPr txBox="1">
          <a:spLocks noChangeArrowheads="1"/>
        </xdr:cNvSpPr>
      </xdr:nvSpPr>
      <xdr:spPr>
        <a:xfrm>
          <a:off x="419100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5</xdr:col>
      <xdr:colOff>0</xdr:colOff>
      <xdr:row>2</xdr:row>
      <xdr:rowOff>0</xdr:rowOff>
    </xdr:from>
    <xdr:to>
      <xdr:col>5</xdr:col>
      <xdr:colOff>0</xdr:colOff>
      <xdr:row>2</xdr:row>
      <xdr:rowOff>0</xdr:rowOff>
    </xdr:to>
    <xdr:sp>
      <xdr:nvSpPr>
        <xdr:cNvPr id="2" name="Line 4"/>
        <xdr:cNvSpPr>
          <a:spLocks/>
        </xdr:cNvSpPr>
      </xdr:nvSpPr>
      <xdr:spPr>
        <a:xfrm>
          <a:off x="4514850" y="38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5</xdr:col>
      <xdr:colOff>876300</xdr:colOff>
      <xdr:row>13</xdr:row>
      <xdr:rowOff>57150</xdr:rowOff>
    </xdr:from>
    <xdr:ext cx="85725" cy="190500"/>
    <xdr:sp>
      <xdr:nvSpPr>
        <xdr:cNvPr id="3" name="TextBox 11"/>
        <xdr:cNvSpPr txBox="1">
          <a:spLocks noChangeArrowheads="1"/>
        </xdr:cNvSpPr>
      </xdr:nvSpPr>
      <xdr:spPr>
        <a:xfrm>
          <a:off x="539115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6</xdr:col>
      <xdr:colOff>876300</xdr:colOff>
      <xdr:row>13</xdr:row>
      <xdr:rowOff>57150</xdr:rowOff>
    </xdr:from>
    <xdr:ext cx="85725" cy="190500"/>
    <xdr:sp>
      <xdr:nvSpPr>
        <xdr:cNvPr id="4" name="TextBox 12"/>
        <xdr:cNvSpPr txBox="1">
          <a:spLocks noChangeArrowheads="1"/>
        </xdr:cNvSpPr>
      </xdr:nvSpPr>
      <xdr:spPr>
        <a:xfrm>
          <a:off x="659130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7</xdr:col>
      <xdr:colOff>876300</xdr:colOff>
      <xdr:row>13</xdr:row>
      <xdr:rowOff>57150</xdr:rowOff>
    </xdr:from>
    <xdr:ext cx="85725" cy="190500"/>
    <xdr:sp>
      <xdr:nvSpPr>
        <xdr:cNvPr id="5" name="TextBox 13"/>
        <xdr:cNvSpPr txBox="1">
          <a:spLocks noChangeArrowheads="1"/>
        </xdr:cNvSpPr>
      </xdr:nvSpPr>
      <xdr:spPr>
        <a:xfrm>
          <a:off x="779145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8</xdr:col>
      <xdr:colOff>876300</xdr:colOff>
      <xdr:row>13</xdr:row>
      <xdr:rowOff>57150</xdr:rowOff>
    </xdr:from>
    <xdr:ext cx="85725" cy="190500"/>
    <xdr:sp>
      <xdr:nvSpPr>
        <xdr:cNvPr id="6" name="TextBox 14"/>
        <xdr:cNvSpPr txBox="1">
          <a:spLocks noChangeArrowheads="1"/>
        </xdr:cNvSpPr>
      </xdr:nvSpPr>
      <xdr:spPr>
        <a:xfrm>
          <a:off x="899160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9</xdr:col>
      <xdr:colOff>876300</xdr:colOff>
      <xdr:row>13</xdr:row>
      <xdr:rowOff>57150</xdr:rowOff>
    </xdr:from>
    <xdr:ext cx="85725" cy="190500"/>
    <xdr:sp>
      <xdr:nvSpPr>
        <xdr:cNvPr id="7" name="TextBox 15"/>
        <xdr:cNvSpPr txBox="1">
          <a:spLocks noChangeArrowheads="1"/>
        </xdr:cNvSpPr>
      </xdr:nvSpPr>
      <xdr:spPr>
        <a:xfrm>
          <a:off x="1019175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oneCellAnchor>
    <xdr:from>
      <xdr:col>10</xdr:col>
      <xdr:colOff>876300</xdr:colOff>
      <xdr:row>13</xdr:row>
      <xdr:rowOff>57150</xdr:rowOff>
    </xdr:from>
    <xdr:ext cx="85725" cy="190500"/>
    <xdr:sp>
      <xdr:nvSpPr>
        <xdr:cNvPr id="8" name="TextBox 16"/>
        <xdr:cNvSpPr txBox="1">
          <a:spLocks noChangeArrowheads="1"/>
        </xdr:cNvSpPr>
      </xdr:nvSpPr>
      <xdr:spPr>
        <a:xfrm>
          <a:off x="11391900" y="2952750"/>
          <a:ext cx="85725" cy="190500"/>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1</xdr:col>
      <xdr:colOff>9525</xdr:colOff>
      <xdr:row>15</xdr:row>
      <xdr:rowOff>161925</xdr:rowOff>
    </xdr:from>
    <xdr:to>
      <xdr:col>5</xdr:col>
      <xdr:colOff>971550</xdr:colOff>
      <xdr:row>32</xdr:row>
      <xdr:rowOff>85725</xdr:rowOff>
    </xdr:to>
    <xdr:graphicFrame>
      <xdr:nvGraphicFramePr>
        <xdr:cNvPr id="9" name="Chart 17"/>
        <xdr:cNvGraphicFramePr/>
      </xdr:nvGraphicFramePr>
      <xdr:xfrm>
        <a:off x="161925" y="3514725"/>
        <a:ext cx="5324475" cy="3962400"/>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15</xdr:row>
      <xdr:rowOff>180975</xdr:rowOff>
    </xdr:from>
    <xdr:to>
      <xdr:col>10</xdr:col>
      <xdr:colOff>1057275</xdr:colOff>
      <xdr:row>32</xdr:row>
      <xdr:rowOff>114300</xdr:rowOff>
    </xdr:to>
    <xdr:graphicFrame>
      <xdr:nvGraphicFramePr>
        <xdr:cNvPr id="10" name="Chart 18"/>
        <xdr:cNvGraphicFramePr/>
      </xdr:nvGraphicFramePr>
      <xdr:xfrm>
        <a:off x="6238875" y="3533775"/>
        <a:ext cx="5334000" cy="39719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33"/>
  <sheetViews>
    <sheetView showGridLines="0" tabSelected="1" workbookViewId="0" topLeftCell="A4">
      <selection activeCell="I26" sqref="I26"/>
    </sheetView>
  </sheetViews>
  <sheetFormatPr defaultColWidth="10.25390625" defaultRowHeight="12.75"/>
  <cols>
    <col min="1" max="1" width="2.00390625" style="1" customWidth="1"/>
    <col min="2" max="2" width="16.00390625" style="1" customWidth="1"/>
    <col min="3" max="3" width="6.25390625" style="1" customWidth="1"/>
    <col min="4" max="4" width="10.00390625" style="1" customWidth="1"/>
    <col min="5" max="5" width="12.75390625" style="1" customWidth="1"/>
    <col min="6" max="6" width="16.75390625" style="1" customWidth="1"/>
    <col min="7" max="8" width="12.75390625" style="1" customWidth="1"/>
    <col min="9" max="9" width="16.75390625" style="1" customWidth="1"/>
    <col min="10" max="11" width="12.75390625" style="1" customWidth="1"/>
    <col min="12" max="12" width="16.75390625" style="1" customWidth="1"/>
    <col min="13" max="13" width="12.75390625" style="1" customWidth="1"/>
    <col min="14" max="14" width="2.875" style="1" customWidth="1"/>
    <col min="15" max="16384" width="10.25390625" style="1" customWidth="1"/>
  </cols>
  <sheetData>
    <row r="1" ht="43.5" customHeight="1"/>
    <row r="2" ht="30.75" customHeight="1">
      <c r="B2" s="2" t="s">
        <v>5</v>
      </c>
    </row>
    <row r="3" spans="2:3" ht="23.25" customHeight="1" thickBot="1">
      <c r="B3" s="30" t="s">
        <v>87</v>
      </c>
      <c r="C3" s="2"/>
    </row>
    <row r="4" spans="2:13" ht="21.75" customHeight="1">
      <c r="B4" s="76" t="s">
        <v>4</v>
      </c>
      <c r="C4" s="76" t="s">
        <v>15</v>
      </c>
      <c r="D4" s="84" t="s">
        <v>6</v>
      </c>
      <c r="E4" s="94" t="s">
        <v>51</v>
      </c>
      <c r="F4" s="95"/>
      <c r="G4" s="96"/>
      <c r="H4" s="94" t="s">
        <v>52</v>
      </c>
      <c r="I4" s="95"/>
      <c r="J4" s="96"/>
      <c r="K4" s="94" t="s">
        <v>53</v>
      </c>
      <c r="L4" s="95"/>
      <c r="M4" s="96"/>
    </row>
    <row r="5" spans="2:13" ht="15" customHeight="1">
      <c r="B5" s="77"/>
      <c r="C5" s="77"/>
      <c r="D5" s="85"/>
      <c r="E5" s="87" t="s">
        <v>1</v>
      </c>
      <c r="F5" s="3" t="s">
        <v>2</v>
      </c>
      <c r="G5" s="89" t="s">
        <v>83</v>
      </c>
      <c r="H5" s="87" t="s">
        <v>1</v>
      </c>
      <c r="I5" s="3" t="s">
        <v>2</v>
      </c>
      <c r="J5" s="89" t="s">
        <v>3</v>
      </c>
      <c r="K5" s="87" t="s">
        <v>1</v>
      </c>
      <c r="L5" s="3" t="s">
        <v>2</v>
      </c>
      <c r="M5" s="89" t="s">
        <v>3</v>
      </c>
    </row>
    <row r="6" spans="2:13" ht="15" customHeight="1">
      <c r="B6" s="78"/>
      <c r="C6" s="78"/>
      <c r="D6" s="86"/>
      <c r="E6" s="88"/>
      <c r="F6" s="4" t="s">
        <v>7</v>
      </c>
      <c r="G6" s="90"/>
      <c r="H6" s="88"/>
      <c r="I6" s="4" t="s">
        <v>7</v>
      </c>
      <c r="J6" s="90"/>
      <c r="K6" s="88"/>
      <c r="L6" s="4" t="s">
        <v>7</v>
      </c>
      <c r="M6" s="90"/>
    </row>
    <row r="7" spans="2:13" ht="18.75" customHeight="1">
      <c r="B7" s="5" t="s">
        <v>20</v>
      </c>
      <c r="C7" s="6" t="s">
        <v>21</v>
      </c>
      <c r="D7" s="7">
        <v>0.36</v>
      </c>
      <c r="E7" s="39"/>
      <c r="F7" s="48" t="str">
        <f>IF(E7=0,"kg",$D7*E7)</f>
        <v>kg</v>
      </c>
      <c r="G7" s="40" t="s">
        <v>84</v>
      </c>
      <c r="H7" s="8"/>
      <c r="I7" s="48" t="str">
        <f>IF(H7=0,"kg",$D7*H7)</f>
        <v>kg</v>
      </c>
      <c r="J7" s="40" t="s">
        <v>84</v>
      </c>
      <c r="K7" s="8"/>
      <c r="L7" s="48" t="str">
        <f>IF(K7=0,"kg",$D7*K7)</f>
        <v>kg</v>
      </c>
      <c r="M7" s="40" t="s">
        <v>84</v>
      </c>
    </row>
    <row r="8" spans="2:13" ht="18.75" customHeight="1">
      <c r="B8" s="5" t="s">
        <v>22</v>
      </c>
      <c r="C8" s="6" t="s">
        <v>23</v>
      </c>
      <c r="D8" s="7">
        <v>2.1</v>
      </c>
      <c r="E8" s="39"/>
      <c r="F8" s="48" t="str">
        <f aca="true" t="shared" si="0" ref="F8:F19">IF(E8=0,"kg",$D8*E8)</f>
        <v>kg</v>
      </c>
      <c r="G8" s="40" t="s">
        <v>84</v>
      </c>
      <c r="H8" s="8"/>
      <c r="I8" s="48" t="str">
        <f aca="true" t="shared" si="1" ref="I8:I19">IF(H8=0,"kg",$D8*H8)</f>
        <v>kg</v>
      </c>
      <c r="J8" s="40" t="s">
        <v>84</v>
      </c>
      <c r="K8" s="8"/>
      <c r="L8" s="48" t="str">
        <f aca="true" t="shared" si="2" ref="L8:L19">IF(K8=0,"kg",$D8*K8)</f>
        <v>kg</v>
      </c>
      <c r="M8" s="40" t="s">
        <v>84</v>
      </c>
    </row>
    <row r="9" spans="2:13" ht="18.75" customHeight="1">
      <c r="B9" s="5" t="s">
        <v>24</v>
      </c>
      <c r="C9" s="6" t="s">
        <v>23</v>
      </c>
      <c r="D9" s="7">
        <v>6.3</v>
      </c>
      <c r="E9" s="39"/>
      <c r="F9" s="48" t="str">
        <f t="shared" si="0"/>
        <v>kg</v>
      </c>
      <c r="G9" s="40" t="s">
        <v>84</v>
      </c>
      <c r="H9" s="8"/>
      <c r="I9" s="48" t="str">
        <f t="shared" si="1"/>
        <v>kg</v>
      </c>
      <c r="J9" s="40" t="s">
        <v>84</v>
      </c>
      <c r="K9" s="8"/>
      <c r="L9" s="48" t="str">
        <f t="shared" si="2"/>
        <v>kg</v>
      </c>
      <c r="M9" s="40" t="s">
        <v>84</v>
      </c>
    </row>
    <row r="10" spans="2:13" ht="18.75" customHeight="1">
      <c r="B10" s="5" t="s">
        <v>16</v>
      </c>
      <c r="C10" s="6" t="s">
        <v>25</v>
      </c>
      <c r="D10" s="7">
        <v>0.58</v>
      </c>
      <c r="E10" s="39"/>
      <c r="F10" s="48" t="str">
        <f t="shared" si="0"/>
        <v>kg</v>
      </c>
      <c r="G10" s="40" t="s">
        <v>84</v>
      </c>
      <c r="H10" s="8"/>
      <c r="I10" s="48" t="str">
        <f t="shared" si="1"/>
        <v>kg</v>
      </c>
      <c r="J10" s="40" t="s">
        <v>84</v>
      </c>
      <c r="K10" s="8"/>
      <c r="L10" s="48" t="str">
        <f t="shared" si="2"/>
        <v>kg</v>
      </c>
      <c r="M10" s="40" t="s">
        <v>84</v>
      </c>
    </row>
    <row r="11" spans="2:13" ht="18.75" customHeight="1">
      <c r="B11" s="5" t="s">
        <v>26</v>
      </c>
      <c r="C11" s="6" t="s">
        <v>27</v>
      </c>
      <c r="D11" s="7">
        <v>2.5</v>
      </c>
      <c r="E11" s="39"/>
      <c r="F11" s="48" t="str">
        <f t="shared" si="0"/>
        <v>kg</v>
      </c>
      <c r="G11" s="40" t="s">
        <v>84</v>
      </c>
      <c r="H11" s="8"/>
      <c r="I11" s="48" t="str">
        <f t="shared" si="1"/>
        <v>kg</v>
      </c>
      <c r="J11" s="40" t="s">
        <v>84</v>
      </c>
      <c r="K11" s="8"/>
      <c r="L11" s="48" t="str">
        <f t="shared" si="2"/>
        <v>kg</v>
      </c>
      <c r="M11" s="40" t="s">
        <v>84</v>
      </c>
    </row>
    <row r="12" spans="2:13" ht="18.75" customHeight="1">
      <c r="B12" s="5" t="s">
        <v>28</v>
      </c>
      <c r="C12" s="6" t="s">
        <v>27</v>
      </c>
      <c r="D12" s="7">
        <v>2.3</v>
      </c>
      <c r="E12" s="39"/>
      <c r="F12" s="48" t="str">
        <f t="shared" si="0"/>
        <v>kg</v>
      </c>
      <c r="G12" s="40" t="s">
        <v>84</v>
      </c>
      <c r="H12" s="8"/>
      <c r="I12" s="48" t="str">
        <f t="shared" si="1"/>
        <v>kg</v>
      </c>
      <c r="J12" s="40" t="s">
        <v>84</v>
      </c>
      <c r="K12" s="8"/>
      <c r="L12" s="48" t="str">
        <f t="shared" si="2"/>
        <v>kg</v>
      </c>
      <c r="M12" s="40" t="s">
        <v>84</v>
      </c>
    </row>
    <row r="13" spans="2:13" ht="18.75" customHeight="1">
      <c r="B13" s="5" t="s">
        <v>29</v>
      </c>
      <c r="C13" s="6" t="s">
        <v>14</v>
      </c>
      <c r="D13" s="7">
        <v>0.11</v>
      </c>
      <c r="E13" s="39"/>
      <c r="F13" s="48" t="str">
        <f t="shared" si="0"/>
        <v>kg</v>
      </c>
      <c r="G13" s="81"/>
      <c r="H13" s="8"/>
      <c r="I13" s="48" t="str">
        <f t="shared" si="1"/>
        <v>kg</v>
      </c>
      <c r="J13" s="81"/>
      <c r="K13" s="8"/>
      <c r="L13" s="48" t="str">
        <f t="shared" si="2"/>
        <v>kg</v>
      </c>
      <c r="M13" s="81"/>
    </row>
    <row r="14" spans="2:13" ht="18.75" customHeight="1">
      <c r="B14" s="5" t="s">
        <v>30</v>
      </c>
      <c r="C14" s="6" t="s">
        <v>14</v>
      </c>
      <c r="D14" s="7">
        <v>0.04</v>
      </c>
      <c r="E14" s="39"/>
      <c r="F14" s="48" t="str">
        <f t="shared" si="0"/>
        <v>kg</v>
      </c>
      <c r="G14" s="82"/>
      <c r="H14" s="9"/>
      <c r="I14" s="48" t="str">
        <f t="shared" si="1"/>
        <v>kg</v>
      </c>
      <c r="J14" s="82"/>
      <c r="K14" s="9"/>
      <c r="L14" s="48" t="str">
        <f t="shared" si="2"/>
        <v>kg</v>
      </c>
      <c r="M14" s="82"/>
    </row>
    <row r="15" spans="2:13" ht="18.75" customHeight="1">
      <c r="B15" s="5" t="s">
        <v>17</v>
      </c>
      <c r="C15" s="6" t="s">
        <v>14</v>
      </c>
      <c r="D15" s="7">
        <v>0.17</v>
      </c>
      <c r="E15" s="39"/>
      <c r="F15" s="48" t="str">
        <f t="shared" si="0"/>
        <v>kg</v>
      </c>
      <c r="G15" s="82"/>
      <c r="H15" s="9"/>
      <c r="I15" s="48" t="str">
        <f t="shared" si="1"/>
        <v>kg</v>
      </c>
      <c r="J15" s="82"/>
      <c r="K15" s="9"/>
      <c r="L15" s="48" t="str">
        <f t="shared" si="2"/>
        <v>kg</v>
      </c>
      <c r="M15" s="82"/>
    </row>
    <row r="16" spans="2:13" ht="18.75" customHeight="1">
      <c r="B16" s="5" t="s">
        <v>31</v>
      </c>
      <c r="C16" s="6" t="s">
        <v>14</v>
      </c>
      <c r="D16" s="7">
        <v>0.07</v>
      </c>
      <c r="E16" s="39"/>
      <c r="F16" s="48" t="str">
        <f t="shared" si="0"/>
        <v>kg</v>
      </c>
      <c r="G16" s="82"/>
      <c r="H16" s="9"/>
      <c r="I16" s="48" t="str">
        <f t="shared" si="1"/>
        <v>kg</v>
      </c>
      <c r="J16" s="82"/>
      <c r="K16" s="9"/>
      <c r="L16" s="48" t="str">
        <f t="shared" si="2"/>
        <v>kg</v>
      </c>
      <c r="M16" s="82"/>
    </row>
    <row r="17" spans="2:13" ht="18.75" customHeight="1">
      <c r="B17" s="5" t="s">
        <v>18</v>
      </c>
      <c r="C17" s="6" t="s">
        <v>14</v>
      </c>
      <c r="D17" s="7">
        <v>0.16</v>
      </c>
      <c r="E17" s="39"/>
      <c r="F17" s="48" t="str">
        <f t="shared" si="0"/>
        <v>kg</v>
      </c>
      <c r="G17" s="82"/>
      <c r="H17" s="9"/>
      <c r="I17" s="48" t="str">
        <f t="shared" si="1"/>
        <v>kg</v>
      </c>
      <c r="J17" s="82"/>
      <c r="K17" s="9"/>
      <c r="L17" s="48" t="str">
        <f t="shared" si="2"/>
        <v>kg</v>
      </c>
      <c r="M17" s="82"/>
    </row>
    <row r="18" spans="2:13" ht="18.75" customHeight="1">
      <c r="B18" s="5" t="s">
        <v>32</v>
      </c>
      <c r="C18" s="6" t="s">
        <v>14</v>
      </c>
      <c r="D18" s="7">
        <v>0.008</v>
      </c>
      <c r="E18" s="39"/>
      <c r="F18" s="48" t="str">
        <f t="shared" si="0"/>
        <v>kg</v>
      </c>
      <c r="G18" s="82"/>
      <c r="H18" s="9"/>
      <c r="I18" s="48" t="str">
        <f t="shared" si="1"/>
        <v>kg</v>
      </c>
      <c r="J18" s="82"/>
      <c r="K18" s="9"/>
      <c r="L18" s="48" t="str">
        <f t="shared" si="2"/>
        <v>kg</v>
      </c>
      <c r="M18" s="82"/>
    </row>
    <row r="19" spans="2:13" ht="18.75" customHeight="1" thickBot="1">
      <c r="B19" s="5" t="s">
        <v>19</v>
      </c>
      <c r="C19" s="10" t="s">
        <v>33</v>
      </c>
      <c r="D19" s="7">
        <v>0.84</v>
      </c>
      <c r="E19" s="39"/>
      <c r="F19" s="48" t="str">
        <f t="shared" si="0"/>
        <v>kg</v>
      </c>
      <c r="G19" s="83"/>
      <c r="H19" s="9"/>
      <c r="I19" s="48" t="str">
        <f t="shared" si="1"/>
        <v>kg</v>
      </c>
      <c r="J19" s="83"/>
      <c r="K19" s="9"/>
      <c r="L19" s="48" t="str">
        <f t="shared" si="2"/>
        <v>kg</v>
      </c>
      <c r="M19" s="83"/>
    </row>
    <row r="20" spans="2:13" ht="18.75" customHeight="1" thickBot="1">
      <c r="B20" s="79" t="s">
        <v>12</v>
      </c>
      <c r="C20" s="80"/>
      <c r="D20" s="80"/>
      <c r="E20" s="11" t="s">
        <v>13</v>
      </c>
      <c r="F20" s="49" t="str">
        <f>IF(SUM(F7:F19)=0,"kg",SUM(F7:F19))</f>
        <v>kg</v>
      </c>
      <c r="G20" s="44" t="str">
        <f>IF(SUM(G7:G12)=0,"円",SUM(G7:G12))</f>
        <v>円</v>
      </c>
      <c r="H20" s="11" t="s">
        <v>13</v>
      </c>
      <c r="I20" s="49" t="str">
        <f>IF(SUM(I7:I19)=0,"kg",SUM(I7:I19))</f>
        <v>kg</v>
      </c>
      <c r="J20" s="44" t="str">
        <f>IF(SUM(J7:J12)=0,"円",SUM(J7:J12))</f>
        <v>円</v>
      </c>
      <c r="K20" s="11" t="s">
        <v>13</v>
      </c>
      <c r="L20" s="49" t="str">
        <f>IF(SUM(L7:L19)=0,"kg",SUM(L7:L19))</f>
        <v>kg</v>
      </c>
      <c r="M20" s="44" t="str">
        <f>IF(SUM(M7:M12)=0,"円",SUM(M7:M12))</f>
        <v>円</v>
      </c>
    </row>
    <row r="21" spans="2:13" ht="9.75" customHeight="1" thickBot="1">
      <c r="B21" s="12"/>
      <c r="C21" s="12"/>
      <c r="D21" s="12"/>
      <c r="E21" s="13"/>
      <c r="F21" s="14"/>
      <c r="G21" s="15"/>
      <c r="H21" s="13"/>
      <c r="I21" s="14"/>
      <c r="J21" s="15"/>
      <c r="K21" s="13"/>
      <c r="L21" s="16"/>
      <c r="M21" s="17"/>
    </row>
    <row r="22" spans="2:13" ht="18.75" customHeight="1">
      <c r="B22" s="18"/>
      <c r="C22" s="18"/>
      <c r="D22" s="18"/>
      <c r="E22" s="19"/>
      <c r="F22" s="19"/>
      <c r="G22" s="19"/>
      <c r="H22" s="19"/>
      <c r="I22" s="20"/>
      <c r="J22" s="91" t="s">
        <v>54</v>
      </c>
      <c r="K22" s="92"/>
      <c r="L22" s="92"/>
      <c r="M22" s="93"/>
    </row>
    <row r="23" spans="2:13" ht="18.75" customHeight="1">
      <c r="B23" s="18"/>
      <c r="C23" s="18"/>
      <c r="D23" s="18"/>
      <c r="E23" s="19"/>
      <c r="F23" s="19"/>
      <c r="G23" s="19"/>
      <c r="H23" s="19"/>
      <c r="I23" s="20"/>
      <c r="J23" s="21"/>
      <c r="K23" s="22" t="s">
        <v>57</v>
      </c>
      <c r="L23" s="23" t="s">
        <v>9</v>
      </c>
      <c r="M23" s="24" t="s">
        <v>11</v>
      </c>
    </row>
    <row r="24" spans="10:13" ht="18.75" customHeight="1">
      <c r="J24" s="28" t="s">
        <v>55</v>
      </c>
      <c r="K24" s="50" t="str">
        <f>IF(OR(F20="kg",I20="kg"),"kg",I20-F20)</f>
        <v>kg</v>
      </c>
      <c r="L24" s="38" t="str">
        <f>IF(OR(F20="kg",I20="kg"),"％",(I20-F20)/F20*100)</f>
        <v>％</v>
      </c>
      <c r="M24" s="46"/>
    </row>
    <row r="25" spans="10:13" ht="18.75" customHeight="1">
      <c r="J25" s="28" t="s">
        <v>56</v>
      </c>
      <c r="K25" s="50" t="str">
        <f>IF(OR(F20="kg",L20="kg"),"kg",F20-L20)</f>
        <v>kg</v>
      </c>
      <c r="L25" s="38" t="str">
        <f>IF(OR(F20="kg",L20="kg"),"％",(L20-F20)/F20*100)</f>
        <v>％</v>
      </c>
      <c r="M25" s="46"/>
    </row>
    <row r="26" spans="10:13" ht="18.75" customHeight="1" thickBot="1">
      <c r="J26" s="25" t="s">
        <v>8</v>
      </c>
      <c r="K26" s="51" t="str">
        <f>IF(OR(K24="kg",K25="kg"),"kg",SUM(K24:K25))</f>
        <v>kg</v>
      </c>
      <c r="L26" s="45" t="str">
        <f>IF(OR(L24="％",L25="％"),"％",SUM(L24:L25))</f>
        <v>％</v>
      </c>
      <c r="M26" s="47"/>
    </row>
    <row r="27" spans="2:10" ht="18.75" customHeight="1" thickBot="1">
      <c r="B27" s="26"/>
      <c r="C27" s="26"/>
      <c r="J27" s="27"/>
    </row>
    <row r="28" spans="2:12" ht="18.75" customHeight="1">
      <c r="B28" s="26"/>
      <c r="C28" s="26"/>
      <c r="J28" s="73" t="s">
        <v>10</v>
      </c>
      <c r="K28" s="74"/>
      <c r="L28" s="75"/>
    </row>
    <row r="29" spans="2:12" ht="18.75" customHeight="1">
      <c r="B29" s="26"/>
      <c r="C29" s="26"/>
      <c r="J29" s="31" t="s">
        <v>55</v>
      </c>
      <c r="K29" s="32" t="s">
        <v>56</v>
      </c>
      <c r="L29" s="24" t="s">
        <v>8</v>
      </c>
    </row>
    <row r="30" spans="2:12" ht="18.75" customHeight="1" thickBot="1">
      <c r="B30" s="29"/>
      <c r="C30" s="26"/>
      <c r="J30" s="41" t="str">
        <f>IF(OR(G20="円",J20="円"),"円",G20-J20)</f>
        <v>円</v>
      </c>
      <c r="K30" s="42" t="str">
        <f>IF(OR(J20="円",M20="円"),"円",G20-M20)</f>
        <v>円</v>
      </c>
      <c r="L30" s="43" t="str">
        <f>IF(OR(J30="円",K30="円"),"円",J30+K30)</f>
        <v>円</v>
      </c>
    </row>
    <row r="31" spans="2:10" ht="13.5" customHeight="1">
      <c r="B31" s="26"/>
      <c r="C31" s="26"/>
      <c r="J31" s="27"/>
    </row>
    <row r="32" spans="2:12" ht="15" customHeight="1">
      <c r="B32" s="18"/>
      <c r="C32" s="18"/>
      <c r="D32" s="18"/>
      <c r="E32" s="19"/>
      <c r="F32" s="19"/>
      <c r="G32" s="19"/>
      <c r="H32" s="19"/>
      <c r="I32" s="20"/>
      <c r="J32" s="20"/>
      <c r="K32" s="20"/>
      <c r="L32" s="19"/>
    </row>
    <row r="33" spans="2:12" ht="15" customHeight="1">
      <c r="B33" s="18"/>
      <c r="C33" s="18"/>
      <c r="D33" s="18"/>
      <c r="E33" s="19"/>
      <c r="F33" s="19"/>
      <c r="G33" s="19"/>
      <c r="H33" s="19"/>
      <c r="I33" s="20"/>
      <c r="J33" s="20"/>
      <c r="K33" s="20"/>
      <c r="L33" s="19"/>
    </row>
    <row r="34" ht="15" customHeight="1"/>
    <row r="35" ht="15" customHeight="1"/>
  </sheetData>
  <sheetProtection password="CC36" sheet="1" objects="1" scenarios="1"/>
  <mergeCells count="18">
    <mergeCell ref="J5:J6"/>
    <mergeCell ref="J22:M22"/>
    <mergeCell ref="E4:G4"/>
    <mergeCell ref="H4:J4"/>
    <mergeCell ref="K4:M4"/>
    <mergeCell ref="M13:M19"/>
    <mergeCell ref="K5:K6"/>
    <mergeCell ref="M5:M6"/>
    <mergeCell ref="J28:L28"/>
    <mergeCell ref="C4:C6"/>
    <mergeCell ref="B20:D20"/>
    <mergeCell ref="G13:G19"/>
    <mergeCell ref="J13:J19"/>
    <mergeCell ref="D4:D6"/>
    <mergeCell ref="B4:B6"/>
    <mergeCell ref="E5:E6"/>
    <mergeCell ref="G5:G6"/>
    <mergeCell ref="H5:H6"/>
  </mergeCells>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P12"/>
  <sheetViews>
    <sheetView workbookViewId="0" topLeftCell="A1">
      <pane xSplit="14955" topLeftCell="N1" activePane="topLeft" state="split"/>
      <selection pane="topLeft" activeCell="J9" sqref="J9"/>
      <selection pane="topRight" activeCell="N33" sqref="N33"/>
    </sheetView>
  </sheetViews>
  <sheetFormatPr defaultColWidth="9.00390625" defaultRowHeight="12.75"/>
  <cols>
    <col min="1" max="1" width="2.125" style="26" customWidth="1"/>
    <col min="2" max="2" width="8.625" style="26" customWidth="1"/>
    <col min="3" max="14" width="10.75390625" style="26" customWidth="1"/>
    <col min="15" max="15" width="11.25390625" style="26" customWidth="1"/>
    <col min="16" max="16" width="9.25390625" style="26" customWidth="1"/>
    <col min="17" max="17" width="2.875" style="26" customWidth="1"/>
    <col min="18" max="16384" width="9.125" style="26" customWidth="1"/>
  </cols>
  <sheetData>
    <row r="2" ht="26.25" customHeight="1">
      <c r="B2" s="33" t="s">
        <v>79</v>
      </c>
    </row>
    <row r="3" spans="2:16" ht="19.5" customHeight="1">
      <c r="B3" s="34"/>
      <c r="C3" s="35" t="s">
        <v>58</v>
      </c>
      <c r="D3" s="35" t="s">
        <v>59</v>
      </c>
      <c r="E3" s="35" t="s">
        <v>60</v>
      </c>
      <c r="F3" s="35" t="s">
        <v>61</v>
      </c>
      <c r="G3" s="35" t="s">
        <v>62</v>
      </c>
      <c r="H3" s="35" t="s">
        <v>63</v>
      </c>
      <c r="I3" s="35" t="s">
        <v>64</v>
      </c>
      <c r="J3" s="35" t="s">
        <v>65</v>
      </c>
      <c r="K3" s="35" t="s">
        <v>66</v>
      </c>
      <c r="L3" s="35" t="s">
        <v>69</v>
      </c>
      <c r="M3" s="35" t="s">
        <v>67</v>
      </c>
      <c r="N3" s="35" t="s">
        <v>68</v>
      </c>
      <c r="O3" s="36" t="s">
        <v>0</v>
      </c>
      <c r="P3" s="36" t="s">
        <v>80</v>
      </c>
    </row>
    <row r="4" spans="2:16" ht="24.75" customHeight="1">
      <c r="B4" s="37" t="s">
        <v>70</v>
      </c>
      <c r="C4" s="54" t="s">
        <v>86</v>
      </c>
      <c r="D4" s="54" t="s">
        <v>86</v>
      </c>
      <c r="E4" s="54" t="s">
        <v>86</v>
      </c>
      <c r="F4" s="54" t="s">
        <v>86</v>
      </c>
      <c r="G4" s="54" t="s">
        <v>86</v>
      </c>
      <c r="H4" s="54" t="s">
        <v>86</v>
      </c>
      <c r="I4" s="54" t="s">
        <v>86</v>
      </c>
      <c r="J4" s="54" t="s">
        <v>86</v>
      </c>
      <c r="K4" s="54" t="s">
        <v>86</v>
      </c>
      <c r="L4" s="54" t="s">
        <v>86</v>
      </c>
      <c r="M4" s="54" t="s">
        <v>86</v>
      </c>
      <c r="N4" s="54" t="s">
        <v>86</v>
      </c>
      <c r="O4" s="52" t="str">
        <f>IF(SUM(C4:N4)=0,"kg",SUM(C4:N4))</f>
        <v>kg</v>
      </c>
      <c r="P4" s="55" t="s">
        <v>85</v>
      </c>
    </row>
    <row r="5" spans="2:16" ht="24.75" customHeight="1">
      <c r="B5" s="37" t="s">
        <v>71</v>
      </c>
      <c r="C5" s="54" t="s">
        <v>86</v>
      </c>
      <c r="D5" s="54" t="s">
        <v>86</v>
      </c>
      <c r="E5" s="54" t="s">
        <v>86</v>
      </c>
      <c r="F5" s="54" t="s">
        <v>86</v>
      </c>
      <c r="G5" s="54" t="s">
        <v>86</v>
      </c>
      <c r="H5" s="54" t="s">
        <v>86</v>
      </c>
      <c r="I5" s="54" t="s">
        <v>86</v>
      </c>
      <c r="J5" s="54" t="s">
        <v>86</v>
      </c>
      <c r="K5" s="54" t="s">
        <v>86</v>
      </c>
      <c r="L5" s="54" t="s">
        <v>86</v>
      </c>
      <c r="M5" s="54" t="s">
        <v>86</v>
      </c>
      <c r="N5" s="54" t="s">
        <v>86</v>
      </c>
      <c r="O5" s="52" t="str">
        <f aca="true" t="shared" si="0" ref="O5:O12">IF(SUM(C5:N5)=0,"kg",SUM(C5:N5))</f>
        <v>kg</v>
      </c>
      <c r="P5" s="53" t="str">
        <f>IF(OR(O4="kg",O5="kg"),"％",(O5-O4)/O4*100)</f>
        <v>％</v>
      </c>
    </row>
    <row r="6" spans="2:16" ht="24.75" customHeight="1">
      <c r="B6" s="37" t="s">
        <v>72</v>
      </c>
      <c r="C6" s="54" t="s">
        <v>86</v>
      </c>
      <c r="D6" s="54" t="s">
        <v>86</v>
      </c>
      <c r="E6" s="54" t="s">
        <v>86</v>
      </c>
      <c r="F6" s="54" t="s">
        <v>86</v>
      </c>
      <c r="G6" s="54" t="s">
        <v>86</v>
      </c>
      <c r="H6" s="54" t="s">
        <v>86</v>
      </c>
      <c r="I6" s="54" t="s">
        <v>86</v>
      </c>
      <c r="J6" s="54" t="s">
        <v>86</v>
      </c>
      <c r="K6" s="54" t="s">
        <v>86</v>
      </c>
      <c r="L6" s="54" t="s">
        <v>86</v>
      </c>
      <c r="M6" s="54" t="s">
        <v>86</v>
      </c>
      <c r="N6" s="54" t="s">
        <v>86</v>
      </c>
      <c r="O6" s="52" t="str">
        <f t="shared" si="0"/>
        <v>kg</v>
      </c>
      <c r="P6" s="53" t="str">
        <f aca="true" t="shared" si="1" ref="P6:P12">IF(OR(O5="kg",O6="kg"),"％",(O6-O5)/O5*100)</f>
        <v>％</v>
      </c>
    </row>
    <row r="7" spans="2:16" ht="24.75" customHeight="1">
      <c r="B7" s="37" t="s">
        <v>73</v>
      </c>
      <c r="C7" s="54" t="s">
        <v>86</v>
      </c>
      <c r="D7" s="54" t="s">
        <v>86</v>
      </c>
      <c r="E7" s="54" t="s">
        <v>86</v>
      </c>
      <c r="F7" s="54" t="s">
        <v>86</v>
      </c>
      <c r="G7" s="54" t="s">
        <v>86</v>
      </c>
      <c r="H7" s="54" t="s">
        <v>86</v>
      </c>
      <c r="I7" s="54" t="s">
        <v>86</v>
      </c>
      <c r="J7" s="54" t="s">
        <v>86</v>
      </c>
      <c r="K7" s="54" t="s">
        <v>86</v>
      </c>
      <c r="L7" s="54" t="s">
        <v>86</v>
      </c>
      <c r="M7" s="54" t="s">
        <v>86</v>
      </c>
      <c r="N7" s="54" t="s">
        <v>86</v>
      </c>
      <c r="O7" s="52" t="str">
        <f t="shared" si="0"/>
        <v>kg</v>
      </c>
      <c r="P7" s="53" t="str">
        <f t="shared" si="1"/>
        <v>％</v>
      </c>
    </row>
    <row r="8" spans="2:16" ht="24.75" customHeight="1">
      <c r="B8" s="37" t="s">
        <v>74</v>
      </c>
      <c r="C8" s="54" t="s">
        <v>86</v>
      </c>
      <c r="D8" s="54" t="s">
        <v>86</v>
      </c>
      <c r="E8" s="54" t="s">
        <v>86</v>
      </c>
      <c r="F8" s="54" t="s">
        <v>86</v>
      </c>
      <c r="G8" s="54" t="s">
        <v>86</v>
      </c>
      <c r="H8" s="54" t="s">
        <v>86</v>
      </c>
      <c r="I8" s="54" t="s">
        <v>86</v>
      </c>
      <c r="J8" s="54" t="s">
        <v>86</v>
      </c>
      <c r="K8" s="54" t="s">
        <v>86</v>
      </c>
      <c r="L8" s="54" t="s">
        <v>86</v>
      </c>
      <c r="M8" s="54" t="s">
        <v>86</v>
      </c>
      <c r="N8" s="54" t="s">
        <v>86</v>
      </c>
      <c r="O8" s="52" t="str">
        <f t="shared" si="0"/>
        <v>kg</v>
      </c>
      <c r="P8" s="53" t="str">
        <f t="shared" si="1"/>
        <v>％</v>
      </c>
    </row>
    <row r="9" spans="2:16" ht="24.75" customHeight="1">
      <c r="B9" s="37" t="s">
        <v>75</v>
      </c>
      <c r="C9" s="54" t="s">
        <v>86</v>
      </c>
      <c r="D9" s="54" t="s">
        <v>86</v>
      </c>
      <c r="E9" s="54" t="s">
        <v>86</v>
      </c>
      <c r="F9" s="54" t="s">
        <v>86</v>
      </c>
      <c r="G9" s="54" t="s">
        <v>86</v>
      </c>
      <c r="H9" s="54" t="s">
        <v>86</v>
      </c>
      <c r="I9" s="54" t="s">
        <v>86</v>
      </c>
      <c r="J9" s="54" t="s">
        <v>86</v>
      </c>
      <c r="K9" s="54" t="s">
        <v>86</v>
      </c>
      <c r="L9" s="54" t="s">
        <v>86</v>
      </c>
      <c r="M9" s="54" t="s">
        <v>86</v>
      </c>
      <c r="N9" s="54" t="s">
        <v>86</v>
      </c>
      <c r="O9" s="52" t="str">
        <f t="shared" si="0"/>
        <v>kg</v>
      </c>
      <c r="P9" s="53" t="str">
        <f t="shared" si="1"/>
        <v>％</v>
      </c>
    </row>
    <row r="10" spans="2:16" ht="24.75" customHeight="1">
      <c r="B10" s="37" t="s">
        <v>76</v>
      </c>
      <c r="C10" s="54" t="s">
        <v>86</v>
      </c>
      <c r="D10" s="54" t="s">
        <v>86</v>
      </c>
      <c r="E10" s="54" t="s">
        <v>86</v>
      </c>
      <c r="F10" s="54" t="s">
        <v>86</v>
      </c>
      <c r="G10" s="54" t="s">
        <v>86</v>
      </c>
      <c r="H10" s="54" t="s">
        <v>86</v>
      </c>
      <c r="I10" s="54" t="s">
        <v>86</v>
      </c>
      <c r="J10" s="54" t="s">
        <v>86</v>
      </c>
      <c r="K10" s="54" t="s">
        <v>86</v>
      </c>
      <c r="L10" s="54" t="s">
        <v>86</v>
      </c>
      <c r="M10" s="54" t="s">
        <v>86</v>
      </c>
      <c r="N10" s="54" t="s">
        <v>86</v>
      </c>
      <c r="O10" s="52" t="str">
        <f t="shared" si="0"/>
        <v>kg</v>
      </c>
      <c r="P10" s="53" t="str">
        <f t="shared" si="1"/>
        <v>％</v>
      </c>
    </row>
    <row r="11" spans="2:16" ht="24.75" customHeight="1">
      <c r="B11" s="37" t="s">
        <v>77</v>
      </c>
      <c r="C11" s="54" t="s">
        <v>86</v>
      </c>
      <c r="D11" s="54" t="s">
        <v>86</v>
      </c>
      <c r="E11" s="54" t="s">
        <v>86</v>
      </c>
      <c r="F11" s="54" t="s">
        <v>86</v>
      </c>
      <c r="G11" s="54" t="s">
        <v>86</v>
      </c>
      <c r="H11" s="54" t="s">
        <v>86</v>
      </c>
      <c r="I11" s="54" t="s">
        <v>86</v>
      </c>
      <c r="J11" s="54" t="s">
        <v>86</v>
      </c>
      <c r="K11" s="54" t="s">
        <v>86</v>
      </c>
      <c r="L11" s="54" t="s">
        <v>86</v>
      </c>
      <c r="M11" s="54" t="s">
        <v>86</v>
      </c>
      <c r="N11" s="54" t="s">
        <v>86</v>
      </c>
      <c r="O11" s="52" t="str">
        <f t="shared" si="0"/>
        <v>kg</v>
      </c>
      <c r="P11" s="53" t="str">
        <f t="shared" si="1"/>
        <v>％</v>
      </c>
    </row>
    <row r="12" spans="2:16" ht="24.75" customHeight="1">
      <c r="B12" s="37" t="s">
        <v>78</v>
      </c>
      <c r="C12" s="54" t="s">
        <v>86</v>
      </c>
      <c r="D12" s="54" t="s">
        <v>86</v>
      </c>
      <c r="E12" s="54" t="s">
        <v>86</v>
      </c>
      <c r="F12" s="54" t="s">
        <v>86</v>
      </c>
      <c r="G12" s="54" t="s">
        <v>86</v>
      </c>
      <c r="H12" s="54" t="s">
        <v>86</v>
      </c>
      <c r="I12" s="54" t="s">
        <v>86</v>
      </c>
      <c r="J12" s="54" t="s">
        <v>86</v>
      </c>
      <c r="K12" s="54" t="s">
        <v>86</v>
      </c>
      <c r="L12" s="54" t="s">
        <v>86</v>
      </c>
      <c r="M12" s="54" t="s">
        <v>86</v>
      </c>
      <c r="N12" s="54" t="s">
        <v>86</v>
      </c>
      <c r="O12" s="52" t="str">
        <f t="shared" si="0"/>
        <v>kg</v>
      </c>
      <c r="P12" s="53" t="str">
        <f t="shared" si="1"/>
        <v>％</v>
      </c>
    </row>
    <row r="13" ht="19.5" customHeight="1"/>
  </sheetData>
  <sheetProtection password="CC36" sheet="1" objects="1" scenarios="1"/>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2:K17"/>
  <sheetViews>
    <sheetView showGridLines="0" showZeros="0" workbookViewId="0" topLeftCell="A4">
      <selection activeCell="F13" sqref="F13"/>
    </sheetView>
  </sheetViews>
  <sheetFormatPr defaultColWidth="10.25390625" defaultRowHeight="12.75"/>
  <cols>
    <col min="1" max="1" width="2.00390625" style="1" customWidth="1"/>
    <col min="2" max="2" width="10.00390625" style="1" customWidth="1"/>
    <col min="3" max="11" width="15.75390625" style="1" customWidth="1"/>
    <col min="12" max="12" width="12.75390625" style="1" customWidth="1"/>
    <col min="13" max="13" width="2.875" style="1" customWidth="1"/>
    <col min="14" max="16384" width="10.25390625" style="1" customWidth="1"/>
  </cols>
  <sheetData>
    <row r="1" ht="12" customHeight="1"/>
    <row r="2" spans="2:11" ht="18" customHeight="1">
      <c r="B2" s="58" t="s">
        <v>82</v>
      </c>
      <c r="C2" s="59"/>
      <c r="D2" s="59"/>
      <c r="E2" s="59"/>
      <c r="F2" s="59"/>
      <c r="G2" s="59"/>
      <c r="H2" s="59"/>
      <c r="I2" s="59"/>
      <c r="J2" s="59"/>
      <c r="K2" s="59"/>
    </row>
    <row r="3" spans="2:11" s="63" customFormat="1" ht="18" customHeight="1">
      <c r="B3" s="60"/>
      <c r="C3" s="61" t="s">
        <v>41</v>
      </c>
      <c r="D3" s="62" t="s">
        <v>40</v>
      </c>
      <c r="E3" s="62" t="s">
        <v>42</v>
      </c>
      <c r="F3" s="62" t="s">
        <v>43</v>
      </c>
      <c r="G3" s="62" t="s">
        <v>44</v>
      </c>
      <c r="H3" s="62" t="s">
        <v>45</v>
      </c>
      <c r="I3" s="62" t="s">
        <v>46</v>
      </c>
      <c r="J3" s="62" t="s">
        <v>47</v>
      </c>
      <c r="K3" s="62" t="s">
        <v>48</v>
      </c>
    </row>
    <row r="4" spans="2:11" s="63" customFormat="1" ht="18" customHeight="1">
      <c r="B4" s="64" t="s">
        <v>34</v>
      </c>
      <c r="C4" s="65" t="s">
        <v>86</v>
      </c>
      <c r="D4" s="65" t="s">
        <v>86</v>
      </c>
      <c r="E4" s="65" t="s">
        <v>86</v>
      </c>
      <c r="F4" s="65" t="s">
        <v>86</v>
      </c>
      <c r="G4" s="65" t="s">
        <v>86</v>
      </c>
      <c r="H4" s="65" t="s">
        <v>86</v>
      </c>
      <c r="I4" s="65" t="s">
        <v>86</v>
      </c>
      <c r="J4" s="65" t="s">
        <v>86</v>
      </c>
      <c r="K4" s="65" t="s">
        <v>86</v>
      </c>
    </row>
    <row r="5" spans="2:11" s="63" customFormat="1" ht="18" customHeight="1">
      <c r="B5" s="64" t="s">
        <v>35</v>
      </c>
      <c r="C5" s="65" t="s">
        <v>86</v>
      </c>
      <c r="D5" s="65" t="s">
        <v>86</v>
      </c>
      <c r="E5" s="65" t="s">
        <v>86</v>
      </c>
      <c r="F5" s="65" t="s">
        <v>86</v>
      </c>
      <c r="G5" s="65" t="s">
        <v>86</v>
      </c>
      <c r="H5" s="65" t="s">
        <v>86</v>
      </c>
      <c r="I5" s="65" t="s">
        <v>86</v>
      </c>
      <c r="J5" s="65" t="s">
        <v>86</v>
      </c>
      <c r="K5" s="65" t="s">
        <v>86</v>
      </c>
    </row>
    <row r="6" spans="2:11" s="63" customFormat="1" ht="18" customHeight="1">
      <c r="B6" s="64" t="s">
        <v>36</v>
      </c>
      <c r="C6" s="65" t="s">
        <v>86</v>
      </c>
      <c r="D6" s="65" t="s">
        <v>86</v>
      </c>
      <c r="E6" s="65" t="s">
        <v>86</v>
      </c>
      <c r="F6" s="65" t="s">
        <v>86</v>
      </c>
      <c r="G6" s="65" t="s">
        <v>86</v>
      </c>
      <c r="H6" s="65" t="s">
        <v>86</v>
      </c>
      <c r="I6" s="65" t="s">
        <v>86</v>
      </c>
      <c r="J6" s="65" t="s">
        <v>86</v>
      </c>
      <c r="K6" s="65" t="s">
        <v>86</v>
      </c>
    </row>
    <row r="7" spans="2:11" s="63" customFormat="1" ht="18" customHeight="1">
      <c r="B7" s="64" t="s">
        <v>8</v>
      </c>
      <c r="C7" s="56" t="str">
        <f>IF(SUM(C4:C6)=0,"kg",SUM(C4:C6))</f>
        <v>kg</v>
      </c>
      <c r="D7" s="56" t="str">
        <f>IF(SUM(D4:D6)=0,"kg",SUM(D4:D6))</f>
        <v>kg</v>
      </c>
      <c r="E7" s="56" t="str">
        <f aca="true" t="shared" si="0" ref="E7:K7">IF(SUM(E4:E6)=0,"kg",SUM(E4:E6))</f>
        <v>kg</v>
      </c>
      <c r="F7" s="56" t="str">
        <f t="shared" si="0"/>
        <v>kg</v>
      </c>
      <c r="G7" s="56" t="str">
        <f t="shared" si="0"/>
        <v>kg</v>
      </c>
      <c r="H7" s="56" t="str">
        <f t="shared" si="0"/>
        <v>kg</v>
      </c>
      <c r="I7" s="56" t="str">
        <f t="shared" si="0"/>
        <v>kg</v>
      </c>
      <c r="J7" s="56" t="str">
        <f t="shared" si="0"/>
        <v>kg</v>
      </c>
      <c r="K7" s="56" t="str">
        <f t="shared" si="0"/>
        <v>kg</v>
      </c>
    </row>
    <row r="8" spans="2:11" s="63" customFormat="1" ht="18" customHeight="1">
      <c r="B8" s="64" t="s">
        <v>49</v>
      </c>
      <c r="C8" s="66" t="s">
        <v>50</v>
      </c>
      <c r="D8" s="71" t="str">
        <f>IF(OR(C7="kg",D7="kg"),"％",(D7-C7)/C7*100)</f>
        <v>％</v>
      </c>
      <c r="E8" s="71" t="str">
        <f aca="true" t="shared" si="1" ref="E8:K8">IF(OR(D7="kg",E7="kg"),"％",(E7-D7)/D7*100)</f>
        <v>％</v>
      </c>
      <c r="F8" s="71" t="str">
        <f t="shared" si="1"/>
        <v>％</v>
      </c>
      <c r="G8" s="71" t="str">
        <f t="shared" si="1"/>
        <v>％</v>
      </c>
      <c r="H8" s="71" t="str">
        <f t="shared" si="1"/>
        <v>％</v>
      </c>
      <c r="I8" s="71" t="str">
        <f t="shared" si="1"/>
        <v>％</v>
      </c>
      <c r="J8" s="71" t="str">
        <f t="shared" si="1"/>
        <v>％</v>
      </c>
      <c r="K8" s="71" t="str">
        <f t="shared" si="1"/>
        <v>％</v>
      </c>
    </row>
    <row r="9" spans="2:11" s="63" customFormat="1" ht="18" customHeight="1">
      <c r="B9" s="58" t="s">
        <v>81</v>
      </c>
      <c r="C9" s="67"/>
      <c r="D9" s="68"/>
      <c r="E9" s="68"/>
      <c r="F9" s="68"/>
      <c r="G9" s="68"/>
      <c r="H9" s="68"/>
      <c r="I9" s="68"/>
      <c r="J9" s="68"/>
      <c r="K9" s="68"/>
    </row>
    <row r="10" spans="2:11" s="63" customFormat="1" ht="18" customHeight="1">
      <c r="B10" s="61"/>
      <c r="C10" s="61" t="s">
        <v>41</v>
      </c>
      <c r="D10" s="62" t="s">
        <v>40</v>
      </c>
      <c r="E10" s="62" t="s">
        <v>42</v>
      </c>
      <c r="F10" s="62" t="s">
        <v>43</v>
      </c>
      <c r="G10" s="62" t="s">
        <v>44</v>
      </c>
      <c r="H10" s="62" t="s">
        <v>45</v>
      </c>
      <c r="I10" s="62" t="s">
        <v>46</v>
      </c>
      <c r="J10" s="62" t="s">
        <v>47</v>
      </c>
      <c r="K10" s="62" t="s">
        <v>48</v>
      </c>
    </row>
    <row r="11" spans="2:11" s="63" customFormat="1" ht="18" customHeight="1">
      <c r="B11" s="64" t="s">
        <v>37</v>
      </c>
      <c r="C11" s="65" t="s">
        <v>86</v>
      </c>
      <c r="D11" s="65" t="s">
        <v>86</v>
      </c>
      <c r="E11" s="65" t="s">
        <v>86</v>
      </c>
      <c r="F11" s="65" t="s">
        <v>86</v>
      </c>
      <c r="G11" s="65" t="s">
        <v>86</v>
      </c>
      <c r="H11" s="65" t="s">
        <v>86</v>
      </c>
      <c r="I11" s="65" t="s">
        <v>86</v>
      </c>
      <c r="J11" s="65" t="s">
        <v>86</v>
      </c>
      <c r="K11" s="65" t="s">
        <v>86</v>
      </c>
    </row>
    <row r="12" spans="2:11" s="63" customFormat="1" ht="18" customHeight="1">
      <c r="B12" s="64" t="s">
        <v>39</v>
      </c>
      <c r="C12" s="65" t="s">
        <v>86</v>
      </c>
      <c r="D12" s="65" t="s">
        <v>86</v>
      </c>
      <c r="E12" s="65" t="s">
        <v>86</v>
      </c>
      <c r="F12" s="65" t="s">
        <v>86</v>
      </c>
      <c r="G12" s="65" t="s">
        <v>86</v>
      </c>
      <c r="H12" s="65" t="s">
        <v>86</v>
      </c>
      <c r="I12" s="65" t="s">
        <v>86</v>
      </c>
      <c r="J12" s="65" t="s">
        <v>86</v>
      </c>
      <c r="K12" s="65" t="s">
        <v>86</v>
      </c>
    </row>
    <row r="13" spans="2:11" s="63" customFormat="1" ht="18" customHeight="1">
      <c r="B13" s="64" t="s">
        <v>38</v>
      </c>
      <c r="C13" s="65" t="s">
        <v>86</v>
      </c>
      <c r="D13" s="65" t="s">
        <v>86</v>
      </c>
      <c r="E13" s="65" t="s">
        <v>86</v>
      </c>
      <c r="F13" s="65" t="s">
        <v>86</v>
      </c>
      <c r="G13" s="65" t="s">
        <v>86</v>
      </c>
      <c r="H13" s="65" t="s">
        <v>86</v>
      </c>
      <c r="I13" s="65" t="s">
        <v>86</v>
      </c>
      <c r="J13" s="65" t="s">
        <v>86</v>
      </c>
      <c r="K13" s="65" t="s">
        <v>86</v>
      </c>
    </row>
    <row r="14" spans="2:11" ht="18" customHeight="1">
      <c r="B14" s="64" t="s">
        <v>8</v>
      </c>
      <c r="C14" s="57" t="s">
        <v>86</v>
      </c>
      <c r="D14" s="57" t="s">
        <v>86</v>
      </c>
      <c r="E14" s="57" t="str">
        <f aca="true" t="shared" si="2" ref="E14:K14">IF(SUM(E11:E13)=0,"kg",SUM(E11:E13))</f>
        <v>kg</v>
      </c>
      <c r="F14" s="57" t="str">
        <f t="shared" si="2"/>
        <v>kg</v>
      </c>
      <c r="G14" s="57" t="str">
        <f t="shared" si="2"/>
        <v>kg</v>
      </c>
      <c r="H14" s="57" t="str">
        <f t="shared" si="2"/>
        <v>kg</v>
      </c>
      <c r="I14" s="57" t="str">
        <f t="shared" si="2"/>
        <v>kg</v>
      </c>
      <c r="J14" s="57" t="str">
        <f t="shared" si="2"/>
        <v>kg</v>
      </c>
      <c r="K14" s="57" t="str">
        <f t="shared" si="2"/>
        <v>kg</v>
      </c>
    </row>
    <row r="15" spans="2:11" s="63" customFormat="1" ht="18" customHeight="1">
      <c r="B15" s="64" t="s">
        <v>49</v>
      </c>
      <c r="C15" s="69" t="s">
        <v>50</v>
      </c>
      <c r="D15" s="72" t="str">
        <f aca="true" t="shared" si="3" ref="D15:K15">IF(OR(C14="kg",D14="kg"),"％",(D14-C14)/C14*100)</f>
        <v>％</v>
      </c>
      <c r="E15" s="72" t="str">
        <f t="shared" si="3"/>
        <v>％</v>
      </c>
      <c r="F15" s="72" t="str">
        <f t="shared" si="3"/>
        <v>％</v>
      </c>
      <c r="G15" s="72" t="str">
        <f t="shared" si="3"/>
        <v>％</v>
      </c>
      <c r="H15" s="72" t="str">
        <f t="shared" si="3"/>
        <v>％</v>
      </c>
      <c r="I15" s="72" t="str">
        <f t="shared" si="3"/>
        <v>％</v>
      </c>
      <c r="J15" s="72" t="str">
        <f t="shared" si="3"/>
        <v>％</v>
      </c>
      <c r="K15" s="72" t="str">
        <f t="shared" si="3"/>
        <v>％</v>
      </c>
    </row>
    <row r="16" ht="19.5" customHeight="1">
      <c r="B16" s="70"/>
    </row>
    <row r="17" ht="19.5" customHeight="1">
      <c r="B17" s="70"/>
    </row>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password="CC36" sheet="1" objects="1" scenarios="1"/>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日本労働組合総連合会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ＪＴＵＣ－ＲＥＮＧＯ</dc:creator>
  <cp:keywords/>
  <dc:description/>
  <cp:lastModifiedBy>matsubara</cp:lastModifiedBy>
  <cp:lastPrinted>2003-05-26T10:00:09Z</cp:lastPrinted>
  <dcterms:created xsi:type="dcterms:W3CDTF">2002-04-22T02:10:42Z</dcterms:created>
  <dcterms:modified xsi:type="dcterms:W3CDTF">2003-05-26T10:00:40Z</dcterms:modified>
  <cp:category/>
  <cp:version/>
  <cp:contentType/>
  <cp:contentStatus/>
</cp:coreProperties>
</file>