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410" windowWidth="11730" windowHeight="8850" activeTab="0"/>
  </bookViews>
  <sheets>
    <sheet name="環境家計簿（月毎）" sheetId="1" r:id="rId1"/>
    <sheet name="実績表" sheetId="2" r:id="rId2"/>
    <sheet name="実績表（夏期・冬期版）" sheetId="3" r:id="rId3"/>
  </sheets>
  <definedNames/>
  <calcPr fullCalcOnLoad="1"/>
</workbook>
</file>

<file path=xl/sharedStrings.xml><?xml version="1.0" encoding="utf-8"?>
<sst xmlns="http://schemas.openxmlformats.org/spreadsheetml/2006/main" count="288" uniqueCount="81">
  <si>
    <t>合計</t>
  </si>
  <si>
    <t>　使用量　</t>
  </si>
  <si>
    <t>　排出量　</t>
  </si>
  <si>
    <t>　金額　</t>
  </si>
  <si>
    <t>項　目</t>
  </si>
  <si>
    <r>
      <t>ＣＯ</t>
    </r>
    <r>
      <rPr>
        <vertAlign val="subscript"/>
        <sz val="11"/>
        <rFont val="ＭＳ Ｐゴシック"/>
        <family val="3"/>
      </rPr>
      <t>２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0"/>
      </rPr>
      <t>排出係数</t>
    </r>
  </si>
  <si>
    <r>
      <t>使用量×ＣＯ</t>
    </r>
    <r>
      <rPr>
        <vertAlign val="subscript"/>
        <sz val="8"/>
        <rFont val="ＭＳ Ｐゴシック"/>
        <family val="3"/>
      </rPr>
      <t>２</t>
    </r>
    <r>
      <rPr>
        <sz val="8"/>
        <rFont val="ＭＳ Ｐゴシック"/>
        <family val="3"/>
      </rPr>
      <t>排出係数</t>
    </r>
  </si>
  <si>
    <t>合計</t>
  </si>
  <si>
    <t>削減率</t>
  </si>
  <si>
    <t>料金の節約（項目①～⑥）</t>
  </si>
  <si>
    <t>目標設定</t>
  </si>
  <si>
    <t>合　     計</t>
  </si>
  <si>
    <t>－</t>
  </si>
  <si>
    <t>単位</t>
  </si>
  <si>
    <t>④水道</t>
  </si>
  <si>
    <t>①電気</t>
  </si>
  <si>
    <t>kwh</t>
  </si>
  <si>
    <t>②都市・ガス</t>
  </si>
  <si>
    <r>
      <t>ｍ</t>
    </r>
    <r>
      <rPr>
        <vertAlign val="superscript"/>
        <sz val="11"/>
        <rFont val="ＭＳ Ｐゴシック"/>
        <family val="3"/>
      </rPr>
      <t>３</t>
    </r>
  </si>
  <si>
    <t>③ＬＰガス</t>
  </si>
  <si>
    <r>
      <t>ｍ</t>
    </r>
    <r>
      <rPr>
        <vertAlign val="superscript"/>
        <sz val="11"/>
        <rFont val="ＭＳ Ｐゴシック"/>
        <family val="3"/>
      </rPr>
      <t>３</t>
    </r>
  </si>
  <si>
    <t>⑤灯油</t>
  </si>
  <si>
    <t>ﾘｯﾄﾙ</t>
  </si>
  <si>
    <t>⑥ガソリン</t>
  </si>
  <si>
    <t>7月</t>
  </si>
  <si>
    <t>8月</t>
  </si>
  <si>
    <t>9月</t>
  </si>
  <si>
    <t>12月</t>
  </si>
  <si>
    <t>2月</t>
  </si>
  <si>
    <t>1月</t>
  </si>
  <si>
    <t>2003年</t>
  </si>
  <si>
    <t>2002年</t>
  </si>
  <si>
    <t>2004年</t>
  </si>
  <si>
    <t>2005年</t>
  </si>
  <si>
    <t>2006年</t>
  </si>
  <si>
    <t>2007年</t>
  </si>
  <si>
    <t>2008年</t>
  </si>
  <si>
    <t>2009年</t>
  </si>
  <si>
    <t>2010年</t>
  </si>
  <si>
    <t>対前年比</t>
  </si>
  <si>
    <t>－</t>
  </si>
  <si>
    <t>１ヶ月目（ 　　月）</t>
  </si>
  <si>
    <t>２ヶ月目（　　 月）</t>
  </si>
  <si>
    <t>３ヶ月目（ 　　月）</t>
  </si>
  <si>
    <t>ＣＯ２排出量の推移（1ヶ月目を基準とする）</t>
  </si>
  <si>
    <t>２ヶ月目</t>
  </si>
  <si>
    <t>３ヶ月目</t>
  </si>
  <si>
    <t>削減量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</si>
  <si>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</si>
  <si>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</si>
  <si>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</si>
  <si>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</si>
  <si>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</si>
  <si>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</si>
  <si>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</si>
  <si>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</si>
  <si>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</si>
  <si>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</si>
  <si>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</si>
  <si>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10月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</si>
  <si>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</si>
  <si>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</si>
  <si>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</si>
  <si>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</si>
  <si>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</si>
  <si>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</si>
  <si>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</si>
  <si>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</si>
  <si>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</si>
  <si>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r>
      <t>ＣＯ</t>
    </r>
    <r>
      <rPr>
        <vertAlign val="subscript"/>
        <sz val="16"/>
        <rFont val="HGP創英角ｺﾞｼｯｸUB"/>
        <family val="3"/>
      </rPr>
      <t>２</t>
    </r>
    <r>
      <rPr>
        <sz val="16"/>
        <rFont val="HGP創英角ｺﾞｼｯｸUB"/>
        <family val="3"/>
      </rPr>
      <t>排出量の推移</t>
    </r>
  </si>
  <si>
    <t>対前年比</t>
  </si>
  <si>
    <r>
      <t>2010年までの実績一覧（</t>
    </r>
    <r>
      <rPr>
        <sz val="11"/>
        <color indexed="53"/>
        <rFont val="ＭＳ ゴシック"/>
        <family val="3"/>
      </rPr>
      <t>冬期</t>
    </r>
    <r>
      <rPr>
        <sz val="11"/>
        <rFont val="ＭＳ ゴシック"/>
        <family val="3"/>
      </rPr>
      <t>）</t>
    </r>
  </si>
  <si>
    <r>
      <t>2010年までの実績一覧（</t>
    </r>
    <r>
      <rPr>
        <sz val="11"/>
        <color indexed="48"/>
        <rFont val="ＭＳ ゴシック"/>
        <family val="3"/>
      </rPr>
      <t>夏期</t>
    </r>
    <r>
      <rPr>
        <sz val="11"/>
        <rFont val="ＭＳ ゴシック"/>
        <family val="3"/>
      </rPr>
      <t>）</t>
    </r>
  </si>
  <si>
    <t>　金額</t>
  </si>
  <si>
    <t>円</t>
  </si>
  <si>
    <t>－</t>
  </si>
  <si>
    <t>kg</t>
  </si>
  <si>
    <t>　　（マンスリー版）</t>
  </si>
  <si>
    <t>ＣＯＣＯちゃん環境家計簿２００７</t>
  </si>
  <si>
    <r>
      <t>（北海道）0</t>
    </r>
    <r>
      <rPr>
        <sz val="10"/>
        <rFont val="ＭＳ ゴシック"/>
        <family val="3"/>
      </rPr>
      <t>.51 （東北）0.51 （東京）0.37 （中部）0.45 （北陸）0.41 
　(関西）0.36 （中国）0.55 （四国）0.38　（九州）0.37 (沖縄）0.55</t>
    </r>
  </si>
  <si>
    <t>※「電気」使用に伴うＣＯ2排出係数については、供給を受けている各電力会社の係数を使用してください。
なお、この係数は平成19年3月に環境省が公表したもので、少数第三位を切り上げています。
中国、沖縄電力については、デフォルト値を採用しております。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</si>
</sst>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.###&quot;kg&quot;"/>
    <numFmt numFmtId="178" formatCode="##&quot;円&quot;"/>
    <numFmt numFmtId="179" formatCode="##.#&quot;％&quot;"/>
    <numFmt numFmtId="180" formatCode="##.###&quot;円&quot;"/>
    <numFmt numFmtId="181" formatCode="##.###&quot;％&quot;"/>
    <numFmt numFmtId="182" formatCode="##&quot;kg&quot;"/>
    <numFmt numFmtId="183" formatCode="0.0&quot;％&quot;"/>
    <numFmt numFmtId="184" formatCode="#,##0&quot;円&quot;"/>
    <numFmt numFmtId="185" formatCode="0.0#&quot;％&quot;"/>
    <numFmt numFmtId="186" formatCode="#,##0.0##&quot;kg&quot;"/>
  </numFmts>
  <fonts count="36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sz val="11"/>
      <name val="ＭＳ ゴシック"/>
      <family val="3"/>
    </font>
    <font>
      <sz val="20"/>
      <name val="HGS創英角ﾎﾟｯﾌﾟ体"/>
      <family val="3"/>
    </font>
    <font>
      <sz val="8"/>
      <name val="ＭＳ ゴシック"/>
      <family val="3"/>
    </font>
    <font>
      <sz val="10"/>
      <name val="HGS創英角ｺﾞｼｯｸUB"/>
      <family val="3"/>
    </font>
    <font>
      <u val="single"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u val="single"/>
      <vertAlign val="subscript"/>
      <sz val="10"/>
      <color indexed="10"/>
      <name val="ＭＳ ゴシック"/>
      <family val="3"/>
    </font>
    <font>
      <sz val="15.5"/>
      <name val="ＭＳ Ｐゴシック"/>
      <family val="3"/>
    </font>
    <font>
      <sz val="11.5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18"/>
      <name val="HGS創英角ﾎﾟｯﾌﾟ体"/>
      <family val="3"/>
    </font>
    <font>
      <sz val="16"/>
      <name val="HGP創英角ｺﾞｼｯｸUB"/>
      <family val="3"/>
    </font>
    <font>
      <vertAlign val="subscript"/>
      <sz val="16"/>
      <name val="HGP創英角ｺﾞｼｯｸUB"/>
      <family val="3"/>
    </font>
    <font>
      <sz val="10.5"/>
      <name val="ＭＳ Ｐゴシック"/>
      <family val="3"/>
    </font>
    <font>
      <sz val="16.5"/>
      <name val="ＭＳ Ｐゴシック"/>
      <family val="3"/>
    </font>
    <font>
      <sz val="17.75"/>
      <name val="ＭＳ Ｐゴシック"/>
      <family val="3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53"/>
      <name val="ＭＳ ゴシック"/>
      <family val="3"/>
    </font>
    <font>
      <sz val="11"/>
      <color indexed="48"/>
      <name val="ＭＳ ゴシック"/>
      <family val="3"/>
    </font>
    <font>
      <u val="single"/>
      <sz val="8"/>
      <color indexed="10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21" applyProtection="1">
      <alignment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3" fillId="2" borderId="1" xfId="21" applyFont="1" applyFill="1" applyBorder="1" applyAlignment="1" applyProtection="1">
      <alignment horizontal="center"/>
      <protection locked="0"/>
    </xf>
    <xf numFmtId="0" fontId="10" fillId="2" borderId="2" xfId="21" applyFont="1" applyFill="1" applyBorder="1" applyAlignment="1" applyProtection="1">
      <alignment horizontal="center" vertical="top"/>
      <protection locked="0"/>
    </xf>
    <xf numFmtId="0" fontId="3" fillId="2" borderId="3" xfId="21" applyFont="1" applyFill="1" applyBorder="1" applyProtection="1">
      <alignment vertical="center"/>
      <protection locked="0"/>
    </xf>
    <xf numFmtId="0" fontId="3" fillId="2" borderId="3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2" fillId="0" borderId="5" xfId="21" applyFont="1" applyBorder="1" applyAlignment="1" applyProtection="1">
      <alignment wrapText="1"/>
      <protection locked="0"/>
    </xf>
    <xf numFmtId="0" fontId="2" fillId="0" borderId="6" xfId="21" applyFont="1" applyFill="1" applyBorder="1" applyAlignment="1" applyProtection="1">
      <alignment horizont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Border="1" applyAlignment="1" applyProtection="1">
      <alignment horizontal="center"/>
      <protection locked="0"/>
    </xf>
    <xf numFmtId="177" fontId="3" fillId="0" borderId="0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Fill="1" applyBorder="1" applyAlignment="1" applyProtection="1">
      <alignment wrapText="1"/>
      <protection locked="0"/>
    </xf>
    <xf numFmtId="177" fontId="3" fillId="0" borderId="7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Border="1" applyAlignment="1" applyProtection="1">
      <alignment wrapText="1"/>
      <protection locked="0"/>
    </xf>
    <xf numFmtId="0" fontId="3" fillId="0" borderId="0" xfId="21" applyFont="1" applyFill="1" applyBorder="1" applyProtection="1">
      <alignment vertical="center"/>
      <protection locked="0"/>
    </xf>
    <xf numFmtId="0" fontId="3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3" borderId="5" xfId="21" applyFont="1" applyFill="1" applyBorder="1" applyAlignment="1" applyProtection="1">
      <alignment vertical="center"/>
      <protection locked="0"/>
    </xf>
    <xf numFmtId="0" fontId="3" fillId="3" borderId="3" xfId="21" applyFont="1" applyFill="1" applyBorder="1" applyAlignment="1" applyProtection="1">
      <alignment horizontal="center" vertical="center" wrapText="1"/>
      <protection locked="0"/>
    </xf>
    <xf numFmtId="0" fontId="3" fillId="3" borderId="4" xfId="21" applyFont="1" applyFill="1" applyBorder="1" applyAlignment="1" applyProtection="1">
      <alignment horizontal="center" vertical="center" wrapText="1"/>
      <protection locked="0"/>
    </xf>
    <xf numFmtId="0" fontId="3" fillId="3" borderId="8" xfId="21" applyFont="1" applyFill="1" applyBorder="1" applyAlignment="1" applyProtection="1">
      <alignment horizontal="center" vertical="center"/>
      <protection locked="0"/>
    </xf>
    <xf numFmtId="0" fontId="3" fillId="3" borderId="9" xfId="2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21" applyFont="1" applyAlignment="1" applyProtection="1">
      <alignment vertical="top"/>
      <protection locked="0"/>
    </xf>
    <xf numFmtId="0" fontId="3" fillId="3" borderId="5" xfId="21" applyFont="1" applyFill="1" applyBorder="1" applyAlignment="1" applyProtection="1">
      <alignment horizontal="center"/>
      <protection locked="0"/>
    </xf>
    <xf numFmtId="0" fontId="23" fillId="0" borderId="0" xfId="21" applyFont="1" applyAlignment="1" applyProtection="1">
      <alignment vertical="center"/>
      <protection locked="0"/>
    </xf>
    <xf numFmtId="0" fontId="3" fillId="3" borderId="5" xfId="21" applyFont="1" applyFill="1" applyBorder="1" applyAlignment="1" applyProtection="1">
      <alignment horizontal="center" vertical="center"/>
      <protection locked="0"/>
    </xf>
    <xf numFmtId="0" fontId="3" fillId="3" borderId="3" xfId="2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83" fontId="2" fillId="5" borderId="4" xfId="21" applyNumberFormat="1" applyFont="1" applyFill="1" applyBorder="1" applyAlignment="1" applyProtection="1">
      <alignment horizontal="right" wrapText="1"/>
      <protection/>
    </xf>
    <xf numFmtId="176" fontId="2" fillId="0" borderId="5" xfId="21" applyNumberFormat="1" applyFont="1" applyBorder="1" applyAlignment="1" applyProtection="1">
      <alignment wrapText="1"/>
      <protection locked="0"/>
    </xf>
    <xf numFmtId="184" fontId="2" fillId="0" borderId="8" xfId="21" applyNumberFormat="1" applyFont="1" applyBorder="1" applyAlignment="1" applyProtection="1">
      <alignment horizontal="right" wrapText="1"/>
      <protection locked="0"/>
    </xf>
    <xf numFmtId="184" fontId="2" fillId="5" borderId="9" xfId="21" applyNumberFormat="1" applyFont="1" applyFill="1" applyBorder="1" applyAlignment="1" applyProtection="1">
      <alignment horizontal="right"/>
      <protection/>
    </xf>
    <xf numFmtId="184" fontId="2" fillId="5" borderId="10" xfId="21" applyNumberFormat="1" applyFont="1" applyFill="1" applyBorder="1" applyAlignment="1" applyProtection="1">
      <alignment horizontal="right"/>
      <protection/>
    </xf>
    <xf numFmtId="184" fontId="2" fillId="5" borderId="11" xfId="21" applyNumberFormat="1" applyFont="1" applyFill="1" applyBorder="1" applyAlignment="1" applyProtection="1">
      <alignment horizontal="right" vertical="center"/>
      <protection/>
    </xf>
    <xf numFmtId="184" fontId="2" fillId="0" borderId="12" xfId="21" applyNumberFormat="1" applyFont="1" applyFill="1" applyBorder="1" applyAlignment="1" applyProtection="1">
      <alignment horizontal="right" wrapText="1"/>
      <protection/>
    </xf>
    <xf numFmtId="183" fontId="2" fillId="5" borderId="10" xfId="21" applyNumberFormat="1" applyFont="1" applyFill="1" applyBorder="1" applyAlignment="1" applyProtection="1">
      <alignment horizontal="right" vertical="center"/>
      <protection/>
    </xf>
    <xf numFmtId="183" fontId="2" fillId="0" borderId="8" xfId="21" applyNumberFormat="1" applyFont="1" applyFill="1" applyBorder="1" applyAlignment="1" applyProtection="1">
      <alignment horizontal="right" wrapText="1"/>
      <protection/>
    </xf>
    <xf numFmtId="183" fontId="2" fillId="0" borderId="13" xfId="21" applyNumberFormat="1" applyFont="1" applyFill="1" applyBorder="1" applyAlignment="1" applyProtection="1">
      <alignment horizontal="right" vertical="center"/>
      <protection/>
    </xf>
    <xf numFmtId="186" fontId="2" fillId="5" borderId="3" xfId="21" applyNumberFormat="1" applyFont="1" applyFill="1" applyBorder="1" applyAlignment="1" applyProtection="1">
      <alignment horizontal="right" wrapText="1"/>
      <protection/>
    </xf>
    <xf numFmtId="186" fontId="2" fillId="5" borderId="12" xfId="21" applyNumberFormat="1" applyFont="1" applyFill="1" applyBorder="1" applyAlignment="1" applyProtection="1">
      <alignment horizontal="right" wrapText="1"/>
      <protection/>
    </xf>
    <xf numFmtId="186" fontId="2" fillId="5" borderId="3" xfId="21" applyNumberFormat="1" applyFont="1" applyFill="1" applyBorder="1" applyAlignment="1" applyProtection="1">
      <alignment horizontal="right"/>
      <protection/>
    </xf>
    <xf numFmtId="186" fontId="2" fillId="5" borderId="10" xfId="21" applyNumberFormat="1" applyFont="1" applyFill="1" applyBorder="1" applyAlignment="1" applyProtection="1">
      <alignment horizontal="right" vertical="center"/>
      <protection/>
    </xf>
    <xf numFmtId="177" fontId="0" fillId="5" borderId="3" xfId="21" applyNumberFormat="1" applyFont="1" applyFill="1" applyBorder="1" applyAlignment="1" applyProtection="1">
      <alignment horizontal="right" wrapText="1"/>
      <protection/>
    </xf>
    <xf numFmtId="183" fontId="0" fillId="5" borderId="3" xfId="21" applyNumberFormat="1" applyFont="1" applyFill="1" applyBorder="1" applyAlignment="1" applyProtection="1">
      <alignment horizontal="right" wrapText="1"/>
      <protection/>
    </xf>
    <xf numFmtId="186" fontId="0" fillId="0" borderId="3" xfId="21" applyNumberFormat="1" applyFont="1" applyFill="1" applyBorder="1" applyAlignment="1" applyProtection="1">
      <alignment horizontal="right" wrapText="1"/>
      <protection locked="0"/>
    </xf>
    <xf numFmtId="183" fontId="0" fillId="5" borderId="3" xfId="21" applyNumberFormat="1" applyFont="1" applyFill="1" applyBorder="1" applyAlignment="1" applyProtection="1">
      <alignment horizontal="center" wrapText="1"/>
      <protection locked="0"/>
    </xf>
    <xf numFmtId="186" fontId="12" fillId="6" borderId="3" xfId="21" applyNumberFormat="1" applyFont="1" applyFill="1" applyBorder="1" applyAlignment="1" applyProtection="1">
      <alignment horizontal="right" wrapText="1"/>
      <protection/>
    </xf>
    <xf numFmtId="186" fontId="12" fillId="5" borderId="3" xfId="21" applyNumberFormat="1" applyFont="1" applyFill="1" applyBorder="1" applyAlignment="1" applyProtection="1">
      <alignment horizontal="right" wrapText="1"/>
      <protection/>
    </xf>
    <xf numFmtId="0" fontId="12" fillId="0" borderId="0" xfId="21" applyFont="1" applyAlignment="1" applyProtection="1">
      <alignment/>
      <protection locked="0"/>
    </xf>
    <xf numFmtId="0" fontId="12" fillId="0" borderId="0" xfId="21" applyFont="1" applyProtection="1">
      <alignment vertical="center"/>
      <protection locked="0"/>
    </xf>
    <xf numFmtId="0" fontId="12" fillId="0" borderId="3" xfId="21" applyFont="1" applyFill="1" applyBorder="1" applyAlignment="1" applyProtection="1">
      <alignment vertical="center"/>
      <protection locked="0"/>
    </xf>
    <xf numFmtId="0" fontId="12" fillId="0" borderId="3" xfId="21" applyFont="1" applyFill="1" applyBorder="1" applyAlignment="1" applyProtection="1">
      <alignment horizontal="center" vertical="center"/>
      <protection locked="0"/>
    </xf>
    <xf numFmtId="0" fontId="12" fillId="0" borderId="3" xfId="21" applyFont="1" applyBorder="1" applyAlignment="1" applyProtection="1">
      <alignment horizontal="center" vertical="center" wrapText="1"/>
      <protection locked="0"/>
    </xf>
    <xf numFmtId="0" fontId="3" fillId="0" borderId="0" xfId="21" applyAlignment="1" applyProtection="1">
      <alignment vertical="center"/>
      <protection locked="0"/>
    </xf>
    <xf numFmtId="0" fontId="12" fillId="0" borderId="3" xfId="21" applyFont="1" applyBorder="1" applyAlignment="1" applyProtection="1">
      <alignment horizontal="center" vertical="center"/>
      <protection locked="0"/>
    </xf>
    <xf numFmtId="186" fontId="12" fillId="0" borderId="3" xfId="21" applyNumberFormat="1" applyFont="1" applyFill="1" applyBorder="1" applyAlignment="1" applyProtection="1">
      <alignment horizontal="right" wrapText="1"/>
      <protection locked="0"/>
    </xf>
    <xf numFmtId="0" fontId="12" fillId="6" borderId="3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 applyProtection="1">
      <alignment vertical="center" wrapText="1"/>
      <protection locked="0"/>
    </xf>
    <xf numFmtId="0" fontId="12" fillId="5" borderId="3" xfId="21" applyFont="1" applyFill="1" applyBorder="1" applyAlignment="1" applyProtection="1">
      <alignment horizontal="center" vertical="center"/>
      <protection locked="0"/>
    </xf>
    <xf numFmtId="0" fontId="3" fillId="0" borderId="0" xfId="21" applyFont="1" applyProtection="1">
      <alignment vertical="center"/>
      <protection locked="0"/>
    </xf>
    <xf numFmtId="185" fontId="12" fillId="6" borderId="3" xfId="21" applyNumberFormat="1" applyFont="1" applyFill="1" applyBorder="1" applyAlignment="1" applyProtection="1">
      <alignment horizontal="right" vertical="center" wrapText="1"/>
      <protection/>
    </xf>
    <xf numFmtId="185" fontId="12" fillId="5" borderId="3" xfId="2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2" borderId="14" xfId="21" applyFont="1" applyFill="1" applyBorder="1" applyAlignment="1" applyProtection="1">
      <alignment horizontal="center" vertical="center"/>
      <protection locked="0"/>
    </xf>
    <xf numFmtId="0" fontId="3" fillId="2" borderId="15" xfId="21" applyFont="1" applyFill="1" applyBorder="1" applyAlignment="1" applyProtection="1">
      <alignment horizontal="center" vertical="center"/>
      <protection locked="0"/>
    </xf>
    <xf numFmtId="0" fontId="3" fillId="3" borderId="16" xfId="21" applyFont="1" applyFill="1" applyBorder="1" applyAlignment="1" applyProtection="1">
      <alignment horizontal="center" vertical="center"/>
      <protection locked="0"/>
    </xf>
    <xf numFmtId="0" fontId="3" fillId="3" borderId="17" xfId="21" applyFont="1" applyFill="1" applyBorder="1" applyAlignment="1" applyProtection="1">
      <alignment horizontal="center" vertical="center"/>
      <protection locked="0"/>
    </xf>
    <xf numFmtId="0" fontId="3" fillId="3" borderId="18" xfId="21" applyFont="1" applyFill="1" applyBorder="1" applyAlignment="1" applyProtection="1">
      <alignment horizontal="center" vertical="center"/>
      <protection locked="0"/>
    </xf>
    <xf numFmtId="0" fontId="3" fillId="2" borderId="19" xfId="21" applyFont="1" applyFill="1" applyBorder="1" applyAlignment="1" applyProtection="1">
      <alignment horizontal="center" vertical="center" wrapText="1"/>
      <protection locked="0"/>
    </xf>
    <xf numFmtId="0" fontId="3" fillId="2" borderId="7" xfId="21" applyFont="1" applyFill="1" applyBorder="1" applyAlignment="1" applyProtection="1">
      <alignment horizontal="center" vertical="center" wrapText="1"/>
      <protection locked="0"/>
    </xf>
    <xf numFmtId="0" fontId="3" fillId="2" borderId="20" xfId="21" applyFont="1" applyFill="1" applyBorder="1" applyAlignment="1" applyProtection="1">
      <alignment horizontal="center" vertical="center" wrapText="1"/>
      <protection locked="0"/>
    </xf>
    <xf numFmtId="0" fontId="3" fillId="2" borderId="21" xfId="21" applyFont="1" applyFill="1" applyBorder="1" applyAlignment="1" applyProtection="1">
      <alignment horizontal="center" vertical="center"/>
      <protection locked="0"/>
    </xf>
    <xf numFmtId="0" fontId="3" fillId="2" borderId="22" xfId="21" applyFont="1" applyFill="1" applyBorder="1" applyAlignment="1" applyProtection="1">
      <alignment horizontal="center" vertical="center"/>
      <protection locked="0"/>
    </xf>
    <xf numFmtId="0" fontId="3" fillId="3" borderId="16" xfId="21" applyFont="1" applyFill="1" applyBorder="1" applyAlignment="1" applyProtection="1">
      <alignment horizontal="center"/>
      <protection locked="0"/>
    </xf>
    <xf numFmtId="0" fontId="3" fillId="3" borderId="17" xfId="21" applyFont="1" applyFill="1" applyBorder="1" applyAlignment="1" applyProtection="1">
      <alignment horizontal="center"/>
      <protection locked="0"/>
    </xf>
    <xf numFmtId="0" fontId="3" fillId="3" borderId="18" xfId="21" applyFont="1" applyFill="1" applyBorder="1" applyAlignment="1" applyProtection="1">
      <alignment horizontal="center"/>
      <protection locked="0"/>
    </xf>
    <xf numFmtId="0" fontId="3" fillId="2" borderId="23" xfId="21" applyFont="1" applyFill="1" applyBorder="1" applyAlignment="1" applyProtection="1">
      <alignment horizontal="center" vertical="center" wrapText="1"/>
      <protection locked="0"/>
    </xf>
    <xf numFmtId="0" fontId="3" fillId="2" borderId="24" xfId="21" applyFont="1" applyFill="1" applyBorder="1" applyAlignment="1" applyProtection="1">
      <alignment horizontal="center" vertical="center" wrapText="1"/>
      <protection locked="0"/>
    </xf>
    <xf numFmtId="0" fontId="3" fillId="2" borderId="25" xfId="2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6" xfId="0" applyBorder="1" applyAlignment="1">
      <alignment wrapText="1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3" fillId="2" borderId="27" xfId="21" applyFont="1" applyFill="1" applyBorder="1" applyAlignment="1" applyProtection="1">
      <alignment horizontal="center" vertical="center"/>
      <protection locked="0"/>
    </xf>
    <xf numFmtId="0" fontId="3" fillId="2" borderId="28" xfId="21" applyFont="1" applyFill="1" applyBorder="1" applyAlignment="1" applyProtection="1">
      <alignment horizontal="center" vertical="center" wrapText="1"/>
      <protection locked="0"/>
    </xf>
    <xf numFmtId="0" fontId="3" fillId="2" borderId="29" xfId="21" applyFont="1" applyFill="1" applyBorder="1" applyAlignment="1" applyProtection="1">
      <alignment horizontal="center" vertical="center" wrapText="1"/>
      <protection locked="0"/>
    </xf>
    <xf numFmtId="0" fontId="3" fillId="2" borderId="30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環境家計簿（環境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7月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'環境家計簿（月毎）'!$B$7:$B$12</c:f>
              <c:strCache/>
            </c:strRef>
          </c:cat>
          <c:val>
            <c:numRef>
              <c:f>'環境家計簿（月毎）'!$F$7:$F$12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8月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'環境家計簿（月毎）'!$B$7:$B$12</c:f>
              <c:strCache/>
            </c:strRef>
          </c:cat>
          <c:val>
            <c:numRef>
              <c:f>'環境家計簿（月毎）'!$I$7:$I$12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9月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'環境家計簿（月毎）'!$B$7:$B$12</c:f>
              <c:strCache/>
            </c:strRef>
          </c:cat>
          <c:val>
            <c:numRef>
              <c:f>'環境家計簿（月毎）'!$L$7:$L$12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162132"/>
        <c:axId val="48023733"/>
      </c:barChart>
      <c:cat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48023733"/>
        <c:crosses val="autoZero"/>
        <c:auto val="0"/>
        <c:lblOffset val="100"/>
        <c:noMultiLvlLbl val="0"/>
      </c:catAx>
      <c:valAx>
        <c:axId val="4802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1621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CO2排出量の推移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125"/>
          <c:w val="0.847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'実績表'!$B$4</c:f>
              <c:strCache>
                <c:ptCount val="1"/>
                <c:pt idx="0">
                  <c:v>2002年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'実績表'!$C$4:$N$4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'実績表'!$B$5</c:f>
              <c:strCache>
                <c:ptCount val="1"/>
                <c:pt idx="0">
                  <c:v>2003年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'実績表'!$C$5:$N$5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'実績表'!$B$6</c:f>
              <c:strCache>
                <c:ptCount val="1"/>
                <c:pt idx="0">
                  <c:v>2004年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'実績表'!$B$7</c:f>
              <c:strCache>
                <c:ptCount val="1"/>
                <c:pt idx="0">
                  <c:v>2005年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'実績表'!$B$8</c:f>
              <c:strCache>
                <c:ptCount val="1"/>
                <c:pt idx="0">
                  <c:v>2006年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'実績表'!$B$9</c:f>
              <c:strCache>
                <c:ptCount val="1"/>
                <c:pt idx="0">
                  <c:v>2007年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'実績表'!$B$10</c:f>
              <c:strCache>
                <c:ptCount val="1"/>
                <c:pt idx="0">
                  <c:v>2008年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'実績表'!$C$10:$N$10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'実績表'!$B$11</c:f>
              <c:strCache>
                <c:ptCount val="1"/>
                <c:pt idx="0">
                  <c:v>2009年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'実績表'!$C$11:$N$11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'実績表'!$B$12</c:f>
              <c:strCache>
                <c:ptCount val="1"/>
                <c:pt idx="0">
                  <c:v>2010年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'実績表'!$C$3:$N$3</c:f>
              <c:strCache/>
            </c:strRef>
          </c:cat>
          <c:val>
            <c:numRef>
              <c:f>'実績表'!$C$12:$N$12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5604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4355"/>
          <c:w val="0.1"/>
          <c:h val="0.41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CO２排出量の推移（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夏期</a:t>
            </a:r>
            <a:r>
              <a:rPr lang="en-US" cap="none" sz="1100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3925"/>
          <c:h val="0.91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'実績表（夏期・冬期版）'!$C$3:$K$3</c:f>
              <c:strCache/>
            </c:strRef>
          </c:cat>
          <c:val>
            <c:numRef>
              <c:f>'実績表（夏期・冬期版）'!$C$7:$K$7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25" b="0" i="0" u="none" baseline="0"/>
            </a:pPr>
          </a:p>
        </c:txPr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83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CO２排出量の推移（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冬期</a:t>
            </a:r>
            <a:r>
              <a:rPr lang="en-US" cap="none" sz="1100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75"/>
          <c:w val="0.93925"/>
          <c:h val="0.91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'実績表（夏期・冬期版）'!$C$10:$K$10</c:f>
              <c:strCache/>
            </c:strRef>
          </c:cat>
          <c:val>
            <c:numRef>
              <c:f>'実績表（夏期・冬期版）'!$C$14:$K$14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260114"/>
        <c:axId val="11341027"/>
      </c:lineChart>
      <c:catAx>
        <c:axId val="126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1000" b="0" i="0" u="none" baseline="0"/>
            </a:pPr>
          </a:p>
        </c:txPr>
        <c:crossAx val="11341027"/>
        <c:crosses val="autoZero"/>
        <c:auto val="1"/>
        <c:lblOffset val="100"/>
        <c:noMultiLvlLbl val="0"/>
      </c:catAx>
      <c:valAx>
        <c:axId val="1134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260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0.67825</cdr:x>
      <cdr:y>0.0395</cdr:y>
    </cdr:to>
    <cdr:sp>
      <cdr:nvSpPr>
        <cdr:cNvPr id="1" name="Rectangle 1"/>
        <cdr:cNvSpPr>
          <a:spLocks/>
        </cdr:cNvSpPr>
      </cdr:nvSpPr>
      <cdr:spPr>
        <a:xfrm>
          <a:off x="0" y="0"/>
          <a:ext cx="6943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371475</xdr:rowOff>
    </xdr:from>
    <xdr:to>
      <xdr:col>7</xdr:col>
      <xdr:colOff>123825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714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30</xdr:row>
      <xdr:rowOff>57150</xdr:rowOff>
    </xdr:from>
    <xdr:ext cx="85725" cy="180975"/>
    <xdr:sp>
      <xdr:nvSpPr>
        <xdr:cNvPr id="2" name="TextBox 3"/>
        <xdr:cNvSpPr txBox="1">
          <a:spLocks noChangeArrowheads="1"/>
        </xdr:cNvSpPr>
      </xdr:nvSpPr>
      <xdr:spPr>
        <a:xfrm>
          <a:off x="4457700" y="7143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48577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5"/>
        <xdr:cNvSpPr>
          <a:spLocks/>
        </xdr:cNvSpPr>
      </xdr:nvSpPr>
      <xdr:spPr>
        <a:xfrm>
          <a:off x="4857750" y="3324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5" name="Line 6"/>
        <xdr:cNvSpPr>
          <a:spLocks/>
        </xdr:cNvSpPr>
      </xdr:nvSpPr>
      <xdr:spPr>
        <a:xfrm>
          <a:off x="8077200" y="3324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6" name="Line 7"/>
        <xdr:cNvSpPr>
          <a:spLocks/>
        </xdr:cNvSpPr>
      </xdr:nvSpPr>
      <xdr:spPr>
        <a:xfrm>
          <a:off x="11296650" y="3324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0</xdr:row>
      <xdr:rowOff>57150</xdr:rowOff>
    </xdr:from>
    <xdr:to>
      <xdr:col>13</xdr:col>
      <xdr:colOff>19050</xdr:colOff>
      <xdr:row>2</xdr:row>
      <xdr:rowOff>219075</xdr:rowOff>
    </xdr:to>
    <xdr:sp>
      <xdr:nvSpPr>
        <xdr:cNvPr id="7" name="AutoShape 8"/>
        <xdr:cNvSpPr>
          <a:spLocks/>
        </xdr:cNvSpPr>
      </xdr:nvSpPr>
      <xdr:spPr>
        <a:xfrm>
          <a:off x="6324600" y="57150"/>
          <a:ext cx="5962650" cy="1104900"/>
        </a:xfrm>
        <a:prstGeom prst="wedgeRectCallout">
          <a:avLst>
            <a:gd name="adj1" fmla="val -56032"/>
            <a:gd name="adj2" fmla="val 33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　　　　　　</a:t>
          </a:r>
          <a:r>
            <a:rPr lang="en-US" cap="none" sz="1000" b="0" i="0" u="none" baseline="0"/>
            <a:t>目標を設定してみよう！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例えば、　　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ステップ１ 最初の1ヶ月目を基準にＣＯ</a:t>
          </a:r>
          <a:r>
            <a:rPr lang="en-US" cap="none" sz="1000" b="0" i="0" u="sng" baseline="-2500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排出を８％削減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　　　　⇒ 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ステップ２　更に６％を削減を目指す
</a:t>
          </a:r>
          <a:r>
            <a:rPr lang="en-US" cap="none" sz="8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京都議定書が発効され、日本は2010年には1990年比で６％の温室効果ガス排出削減をしなければなりません。しかし、2005年時点では1990年に比べ温室効果ガス総排出量は8.1％増加しています。まずはステップ１として1990年の排出量（8%削減）まで戻し、ステップ２で京都議定書の6%削減を目標にチャレンジしてみてはいかがでしょう。</a:t>
          </a:r>
        </a:p>
      </xdr:txBody>
    </xdr:sp>
    <xdr:clientData/>
  </xdr:twoCellAnchor>
  <xdr:twoCellAnchor>
    <xdr:from>
      <xdr:col>12</xdr:col>
      <xdr:colOff>66675</xdr:colOff>
      <xdr:row>19</xdr:row>
      <xdr:rowOff>219075</xdr:rowOff>
    </xdr:from>
    <xdr:to>
      <xdr:col>12</xdr:col>
      <xdr:colOff>952500</xdr:colOff>
      <xdr:row>21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11363325" y="5095875"/>
          <a:ext cx="885825" cy="390525"/>
        </a:xfrm>
        <a:prstGeom prst="wedgeRoundRectCallout">
          <a:avLst>
            <a:gd name="adj1" fmla="val -11726"/>
            <a:gd name="adj2" fmla="val -98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24</xdr:row>
      <xdr:rowOff>133350</xdr:rowOff>
    </xdr:from>
    <xdr:to>
      <xdr:col>11</xdr:col>
      <xdr:colOff>990600</xdr:colOff>
      <xdr:row>63</xdr:row>
      <xdr:rowOff>66675</xdr:rowOff>
    </xdr:to>
    <xdr:graphicFrame>
      <xdr:nvGraphicFramePr>
        <xdr:cNvPr id="9" name="Chart 10"/>
        <xdr:cNvGraphicFramePr/>
      </xdr:nvGraphicFramePr>
      <xdr:xfrm>
        <a:off x="771525" y="613410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</xdr:row>
      <xdr:rowOff>161925</xdr:rowOff>
    </xdr:from>
    <xdr:to>
      <xdr:col>8</xdr:col>
      <xdr:colOff>447675</xdr:colOff>
      <xdr:row>19</xdr:row>
      <xdr:rowOff>142875</xdr:rowOff>
    </xdr:to>
    <xdr:sp>
      <xdr:nvSpPr>
        <xdr:cNvPr id="10" name="Rectangle 11"/>
        <xdr:cNvSpPr>
          <a:spLocks/>
        </xdr:cNvSpPr>
      </xdr:nvSpPr>
      <xdr:spPr>
        <a:xfrm>
          <a:off x="152400" y="3848100"/>
          <a:ext cx="7096125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３．使用量とＣＯ2排出係数をかけ算し、排出量欄に記入してください。この合計があなたのご家庭か
　　ら出されているＣＯ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の量です。※画面に使用量データを入力すれば自動計算されます。
４．金額の欄には、その月の使用量に該当する金額を記入してください。前月からいくら節約したか
　　わかります。
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657225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61925" y="495300"/>
          <a:ext cx="657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123825</xdr:rowOff>
    </xdr:from>
    <xdr:to>
      <xdr:col>13</xdr:col>
      <xdr:colOff>419100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1085850" y="3695700"/>
        <a:ext cx="91630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876300</xdr:colOff>
      <xdr:row>13</xdr:row>
      <xdr:rowOff>57150</xdr:rowOff>
    </xdr:from>
    <xdr:ext cx="85725" cy="190500"/>
    <xdr:sp>
      <xdr:nvSpPr>
        <xdr:cNvPr id="1" name="TextBox 3"/>
        <xdr:cNvSpPr txBox="1">
          <a:spLocks noChangeArrowheads="1"/>
        </xdr:cNvSpPr>
      </xdr:nvSpPr>
      <xdr:spPr>
        <a:xfrm>
          <a:off x="41910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45148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876300</xdr:colOff>
      <xdr:row>13</xdr:row>
      <xdr:rowOff>57150</xdr:rowOff>
    </xdr:from>
    <xdr:ext cx="85725" cy="190500"/>
    <xdr:sp>
      <xdr:nvSpPr>
        <xdr:cNvPr id="3" name="TextBox 11"/>
        <xdr:cNvSpPr txBox="1">
          <a:spLocks noChangeArrowheads="1"/>
        </xdr:cNvSpPr>
      </xdr:nvSpPr>
      <xdr:spPr>
        <a:xfrm>
          <a:off x="53911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876300</xdr:colOff>
      <xdr:row>13</xdr:row>
      <xdr:rowOff>57150</xdr:rowOff>
    </xdr:from>
    <xdr:ext cx="85725" cy="190500"/>
    <xdr:sp>
      <xdr:nvSpPr>
        <xdr:cNvPr id="4" name="TextBox 12"/>
        <xdr:cNvSpPr txBox="1">
          <a:spLocks noChangeArrowheads="1"/>
        </xdr:cNvSpPr>
      </xdr:nvSpPr>
      <xdr:spPr>
        <a:xfrm>
          <a:off x="65913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876300</xdr:colOff>
      <xdr:row>13</xdr:row>
      <xdr:rowOff>57150</xdr:rowOff>
    </xdr:from>
    <xdr:ext cx="85725" cy="190500"/>
    <xdr:sp>
      <xdr:nvSpPr>
        <xdr:cNvPr id="5" name="TextBox 13"/>
        <xdr:cNvSpPr txBox="1">
          <a:spLocks noChangeArrowheads="1"/>
        </xdr:cNvSpPr>
      </xdr:nvSpPr>
      <xdr:spPr>
        <a:xfrm>
          <a:off x="7791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876300</xdr:colOff>
      <xdr:row>13</xdr:row>
      <xdr:rowOff>57150</xdr:rowOff>
    </xdr:from>
    <xdr:ext cx="85725" cy="190500"/>
    <xdr:sp>
      <xdr:nvSpPr>
        <xdr:cNvPr id="6" name="TextBox 14"/>
        <xdr:cNvSpPr txBox="1">
          <a:spLocks noChangeArrowheads="1"/>
        </xdr:cNvSpPr>
      </xdr:nvSpPr>
      <xdr:spPr>
        <a:xfrm>
          <a:off x="89916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876300</xdr:colOff>
      <xdr:row>13</xdr:row>
      <xdr:rowOff>57150</xdr:rowOff>
    </xdr:from>
    <xdr:ext cx="85725" cy="190500"/>
    <xdr:sp>
      <xdr:nvSpPr>
        <xdr:cNvPr id="7" name="TextBox 15"/>
        <xdr:cNvSpPr txBox="1">
          <a:spLocks noChangeArrowheads="1"/>
        </xdr:cNvSpPr>
      </xdr:nvSpPr>
      <xdr:spPr>
        <a:xfrm>
          <a:off x="101917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10</xdr:col>
      <xdr:colOff>876300</xdr:colOff>
      <xdr:row>13</xdr:row>
      <xdr:rowOff>57150</xdr:rowOff>
    </xdr:from>
    <xdr:ext cx="85725" cy="190500"/>
    <xdr:sp>
      <xdr:nvSpPr>
        <xdr:cNvPr id="8" name="TextBox 16"/>
        <xdr:cNvSpPr txBox="1">
          <a:spLocks noChangeArrowheads="1"/>
        </xdr:cNvSpPr>
      </xdr:nvSpPr>
      <xdr:spPr>
        <a:xfrm>
          <a:off x="113919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15</xdr:row>
      <xdr:rowOff>161925</xdr:rowOff>
    </xdr:from>
    <xdr:to>
      <xdr:col>5</xdr:col>
      <xdr:colOff>971550</xdr:colOff>
      <xdr:row>32</xdr:row>
      <xdr:rowOff>85725</xdr:rowOff>
    </xdr:to>
    <xdr:graphicFrame>
      <xdr:nvGraphicFramePr>
        <xdr:cNvPr id="9" name="Chart 17"/>
        <xdr:cNvGraphicFramePr/>
      </xdr:nvGraphicFramePr>
      <xdr:xfrm>
        <a:off x="161925" y="3514725"/>
        <a:ext cx="5324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15</xdr:row>
      <xdr:rowOff>180975</xdr:rowOff>
    </xdr:from>
    <xdr:to>
      <xdr:col>10</xdr:col>
      <xdr:colOff>1057275</xdr:colOff>
      <xdr:row>32</xdr:row>
      <xdr:rowOff>114300</xdr:rowOff>
    </xdr:to>
    <xdr:graphicFrame>
      <xdr:nvGraphicFramePr>
        <xdr:cNvPr id="10" name="Chart 18"/>
        <xdr:cNvGraphicFramePr/>
      </xdr:nvGraphicFramePr>
      <xdr:xfrm>
        <a:off x="6238875" y="3533775"/>
        <a:ext cx="53340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showGridLines="0" tabSelected="1" workbookViewId="0" topLeftCell="A1">
      <selection activeCell="B23" sqref="B23:I24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1" ht="43.5" customHeight="1"/>
    <row r="2" ht="30.75" customHeight="1">
      <c r="B2" s="2" t="s">
        <v>78</v>
      </c>
    </row>
    <row r="3" spans="2:3" ht="23.25" customHeight="1" thickBot="1">
      <c r="B3" s="27" t="s">
        <v>77</v>
      </c>
      <c r="C3" s="2"/>
    </row>
    <row r="4" spans="2:13" ht="21.75" customHeight="1">
      <c r="B4" s="85" t="s">
        <v>4</v>
      </c>
      <c r="C4" s="85" t="s">
        <v>13</v>
      </c>
      <c r="D4" s="92" t="s">
        <v>5</v>
      </c>
      <c r="E4" s="77" t="s">
        <v>41</v>
      </c>
      <c r="F4" s="78"/>
      <c r="G4" s="79"/>
      <c r="H4" s="77" t="s">
        <v>42</v>
      </c>
      <c r="I4" s="78"/>
      <c r="J4" s="79"/>
      <c r="K4" s="77" t="s">
        <v>43</v>
      </c>
      <c r="L4" s="78"/>
      <c r="M4" s="79"/>
    </row>
    <row r="5" spans="2:13" ht="15" customHeight="1">
      <c r="B5" s="86"/>
      <c r="C5" s="86"/>
      <c r="D5" s="93"/>
      <c r="E5" s="80" t="s">
        <v>1</v>
      </c>
      <c r="F5" s="3" t="s">
        <v>2</v>
      </c>
      <c r="G5" s="72" t="s">
        <v>73</v>
      </c>
      <c r="H5" s="80" t="s">
        <v>1</v>
      </c>
      <c r="I5" s="3" t="s">
        <v>2</v>
      </c>
      <c r="J5" s="72" t="s">
        <v>3</v>
      </c>
      <c r="K5" s="80" t="s">
        <v>1</v>
      </c>
      <c r="L5" s="3" t="s">
        <v>2</v>
      </c>
      <c r="M5" s="72" t="s">
        <v>3</v>
      </c>
    </row>
    <row r="6" spans="2:13" ht="15" customHeight="1">
      <c r="B6" s="87"/>
      <c r="C6" s="87"/>
      <c r="D6" s="94"/>
      <c r="E6" s="81"/>
      <c r="F6" s="4" t="s">
        <v>6</v>
      </c>
      <c r="G6" s="73"/>
      <c r="H6" s="81"/>
      <c r="I6" s="4" t="s">
        <v>6</v>
      </c>
      <c r="J6" s="73"/>
      <c r="K6" s="81"/>
      <c r="L6" s="4" t="s">
        <v>6</v>
      </c>
      <c r="M6" s="73"/>
    </row>
    <row r="7" spans="2:13" ht="18.75" customHeight="1">
      <c r="B7" s="5" t="s">
        <v>15</v>
      </c>
      <c r="C7" s="6" t="s">
        <v>16</v>
      </c>
      <c r="D7" s="7"/>
      <c r="E7" s="36"/>
      <c r="F7" s="45" t="str">
        <f aca="true" t="shared" si="0" ref="F7:F12">IF(E7=0,"kg",$D7*E7)</f>
        <v>kg</v>
      </c>
      <c r="G7" s="37" t="s">
        <v>74</v>
      </c>
      <c r="H7" s="8"/>
      <c r="I7" s="45" t="str">
        <f aca="true" t="shared" si="1" ref="I7:I12">IF(H7=0,"kg",$D7*H7)</f>
        <v>kg</v>
      </c>
      <c r="J7" s="37" t="s">
        <v>74</v>
      </c>
      <c r="K7" s="8"/>
      <c r="L7" s="45" t="str">
        <f aca="true" t="shared" si="2" ref="L7:L12">IF(K7=0,"kg",$D7*K7)</f>
        <v>kg</v>
      </c>
      <c r="M7" s="37" t="s">
        <v>74</v>
      </c>
    </row>
    <row r="8" spans="2:13" ht="18.75" customHeight="1">
      <c r="B8" s="5" t="s">
        <v>17</v>
      </c>
      <c r="C8" s="6" t="s">
        <v>18</v>
      </c>
      <c r="D8" s="7">
        <v>2.1</v>
      </c>
      <c r="E8" s="36"/>
      <c r="F8" s="45" t="str">
        <f t="shared" si="0"/>
        <v>kg</v>
      </c>
      <c r="G8" s="37" t="s">
        <v>74</v>
      </c>
      <c r="H8" s="8"/>
      <c r="I8" s="45" t="str">
        <f t="shared" si="1"/>
        <v>kg</v>
      </c>
      <c r="J8" s="37" t="s">
        <v>74</v>
      </c>
      <c r="K8" s="8"/>
      <c r="L8" s="45" t="str">
        <f t="shared" si="2"/>
        <v>kg</v>
      </c>
      <c r="M8" s="37" t="s">
        <v>74</v>
      </c>
    </row>
    <row r="9" spans="2:13" ht="18.75" customHeight="1">
      <c r="B9" s="5" t="s">
        <v>19</v>
      </c>
      <c r="C9" s="6" t="s">
        <v>18</v>
      </c>
      <c r="D9" s="7">
        <v>6.3</v>
      </c>
      <c r="E9" s="36"/>
      <c r="F9" s="45" t="str">
        <f t="shared" si="0"/>
        <v>kg</v>
      </c>
      <c r="G9" s="37" t="s">
        <v>74</v>
      </c>
      <c r="H9" s="8"/>
      <c r="I9" s="45" t="str">
        <f t="shared" si="1"/>
        <v>kg</v>
      </c>
      <c r="J9" s="37" t="s">
        <v>74</v>
      </c>
      <c r="K9" s="8"/>
      <c r="L9" s="45" t="str">
        <f t="shared" si="2"/>
        <v>kg</v>
      </c>
      <c r="M9" s="37" t="s">
        <v>74</v>
      </c>
    </row>
    <row r="10" spans="2:13" ht="18.75" customHeight="1">
      <c r="B10" s="5" t="s">
        <v>14</v>
      </c>
      <c r="C10" s="6" t="s">
        <v>20</v>
      </c>
      <c r="D10" s="7">
        <v>0.58</v>
      </c>
      <c r="E10" s="36"/>
      <c r="F10" s="45" t="str">
        <f t="shared" si="0"/>
        <v>kg</v>
      </c>
      <c r="G10" s="37" t="s">
        <v>74</v>
      </c>
      <c r="H10" s="8"/>
      <c r="I10" s="45" t="str">
        <f t="shared" si="1"/>
        <v>kg</v>
      </c>
      <c r="J10" s="37" t="s">
        <v>74</v>
      </c>
      <c r="K10" s="8"/>
      <c r="L10" s="45" t="str">
        <f t="shared" si="2"/>
        <v>kg</v>
      </c>
      <c r="M10" s="37" t="s">
        <v>74</v>
      </c>
    </row>
    <row r="11" spans="2:13" ht="18.75" customHeight="1">
      <c r="B11" s="5" t="s">
        <v>21</v>
      </c>
      <c r="C11" s="6" t="s">
        <v>22</v>
      </c>
      <c r="D11" s="7">
        <v>2.5</v>
      </c>
      <c r="E11" s="36"/>
      <c r="F11" s="45" t="str">
        <f t="shared" si="0"/>
        <v>kg</v>
      </c>
      <c r="G11" s="37" t="s">
        <v>74</v>
      </c>
      <c r="H11" s="8"/>
      <c r="I11" s="45" t="str">
        <f t="shared" si="1"/>
        <v>kg</v>
      </c>
      <c r="J11" s="37" t="s">
        <v>74</v>
      </c>
      <c r="K11" s="8"/>
      <c r="L11" s="45" t="str">
        <f t="shared" si="2"/>
        <v>kg</v>
      </c>
      <c r="M11" s="37" t="s">
        <v>74</v>
      </c>
    </row>
    <row r="12" spans="2:13" ht="18.75" customHeight="1" thickBot="1">
      <c r="B12" s="5" t="s">
        <v>23</v>
      </c>
      <c r="C12" s="6" t="s">
        <v>22</v>
      </c>
      <c r="D12" s="7">
        <v>2.3</v>
      </c>
      <c r="E12" s="36"/>
      <c r="F12" s="45" t="str">
        <f t="shared" si="0"/>
        <v>kg</v>
      </c>
      <c r="G12" s="37" t="s">
        <v>74</v>
      </c>
      <c r="H12" s="8"/>
      <c r="I12" s="45" t="str">
        <f t="shared" si="1"/>
        <v>kg</v>
      </c>
      <c r="J12" s="37" t="s">
        <v>74</v>
      </c>
      <c r="K12" s="8"/>
      <c r="L12" s="45" t="str">
        <f t="shared" si="2"/>
        <v>kg</v>
      </c>
      <c r="M12" s="37" t="s">
        <v>74</v>
      </c>
    </row>
    <row r="13" spans="2:13" ht="18.75" customHeight="1" thickBot="1">
      <c r="B13" s="90" t="s">
        <v>11</v>
      </c>
      <c r="C13" s="91"/>
      <c r="D13" s="91"/>
      <c r="E13" s="9" t="s">
        <v>12</v>
      </c>
      <c r="F13" s="46" t="str">
        <f>IF(SUM(F7:F12)=0,"kg",SUM(F7:F12))</f>
        <v>kg</v>
      </c>
      <c r="G13" s="41" t="str">
        <f>IF(SUM(G7:G12)=0,"円",SUM(G7:G12))</f>
        <v>円</v>
      </c>
      <c r="H13" s="9" t="s">
        <v>12</v>
      </c>
      <c r="I13" s="46" t="str">
        <f>IF(SUM(I7:I12)=0,"kg",SUM(I7:I12))</f>
        <v>kg</v>
      </c>
      <c r="J13" s="41" t="str">
        <f>IF(SUM(J7:J12)=0,"円",SUM(J7:J12))</f>
        <v>円</v>
      </c>
      <c r="K13" s="9" t="s">
        <v>12</v>
      </c>
      <c r="L13" s="46" t="str">
        <f>IF(SUM(L7:L12)=0,"kg",SUM(L7:L12))</f>
        <v>kg</v>
      </c>
      <c r="M13" s="41" t="str">
        <f>IF(SUM(M7:M12)=0,"円",SUM(M7:M12))</f>
        <v>円</v>
      </c>
    </row>
    <row r="14" spans="2:13" ht="9.75" customHeight="1" thickBot="1">
      <c r="B14" s="10"/>
      <c r="C14" s="10"/>
      <c r="D14" s="10"/>
      <c r="E14" s="11"/>
      <c r="F14" s="12"/>
      <c r="G14" s="13"/>
      <c r="H14" s="11"/>
      <c r="I14" s="12"/>
      <c r="J14" s="13"/>
      <c r="K14" s="11"/>
      <c r="L14" s="14"/>
      <c r="M14" s="15"/>
    </row>
    <row r="15" spans="2:13" ht="18.75" customHeight="1">
      <c r="B15" s="16"/>
      <c r="C15" s="16"/>
      <c r="D15" s="16"/>
      <c r="E15" s="17"/>
      <c r="F15" s="17"/>
      <c r="G15" s="17"/>
      <c r="H15" s="17"/>
      <c r="I15" s="18"/>
      <c r="J15" s="74" t="s">
        <v>44</v>
      </c>
      <c r="K15" s="75"/>
      <c r="L15" s="75"/>
      <c r="M15" s="76"/>
    </row>
    <row r="16" spans="2:13" ht="18.75" customHeight="1">
      <c r="B16" s="16"/>
      <c r="C16" s="16"/>
      <c r="D16" s="16"/>
      <c r="E16" s="17"/>
      <c r="F16" s="17"/>
      <c r="G16" s="17"/>
      <c r="H16" s="17"/>
      <c r="I16" s="18"/>
      <c r="J16" s="19"/>
      <c r="K16" s="20" t="s">
        <v>47</v>
      </c>
      <c r="L16" s="21" t="s">
        <v>8</v>
      </c>
      <c r="M16" s="22" t="s">
        <v>10</v>
      </c>
    </row>
    <row r="17" spans="10:13" ht="18.75" customHeight="1">
      <c r="J17" s="26" t="s">
        <v>45</v>
      </c>
      <c r="K17" s="47" t="str">
        <f>IF(OR(F13="kg",I13="kg"),"kg",I13-F13)</f>
        <v>kg</v>
      </c>
      <c r="L17" s="35" t="str">
        <f>IF(OR(F13="kg",I13="kg"),"％",(I13-F13)/F13*100)</f>
        <v>％</v>
      </c>
      <c r="M17" s="43"/>
    </row>
    <row r="18" spans="10:13" ht="18.75" customHeight="1">
      <c r="J18" s="26" t="s">
        <v>46</v>
      </c>
      <c r="K18" s="47" t="str">
        <f>IF(OR(F13="kg",L13="kg"),"kg",F13-L13)</f>
        <v>kg</v>
      </c>
      <c r="L18" s="35" t="str">
        <f>IF(OR(F13="kg",L13="kg"),"％",(L13-F13)/F13*100)</f>
        <v>％</v>
      </c>
      <c r="M18" s="43"/>
    </row>
    <row r="19" spans="10:13" ht="18.75" customHeight="1" thickBot="1">
      <c r="J19" s="23" t="s">
        <v>7</v>
      </c>
      <c r="K19" s="48" t="str">
        <f>IF(OR(K17="kg",K18="kg"),"kg",SUM(K17:K18))</f>
        <v>kg</v>
      </c>
      <c r="L19" s="42" t="str">
        <f>IF(OR(L17="％",L18="％"),"％",SUM(L17:L18))</f>
        <v>％</v>
      </c>
      <c r="M19" s="44"/>
    </row>
    <row r="20" spans="2:10" ht="18.75" customHeight="1" thickBot="1">
      <c r="B20" s="24"/>
      <c r="C20" s="24"/>
      <c r="J20" s="25"/>
    </row>
    <row r="21" spans="2:12" ht="18.75" customHeight="1">
      <c r="B21" s="88" t="s">
        <v>80</v>
      </c>
      <c r="C21" s="71"/>
      <c r="D21" s="71"/>
      <c r="E21" s="71"/>
      <c r="F21" s="71"/>
      <c r="G21" s="71"/>
      <c r="H21" s="71"/>
      <c r="I21" s="89"/>
      <c r="J21" s="82" t="s">
        <v>9</v>
      </c>
      <c r="K21" s="83"/>
      <c r="L21" s="84"/>
    </row>
    <row r="22" spans="2:12" ht="18.75" customHeight="1">
      <c r="B22" s="71"/>
      <c r="C22" s="71"/>
      <c r="D22" s="71"/>
      <c r="E22" s="71"/>
      <c r="F22" s="71"/>
      <c r="G22" s="71"/>
      <c r="H22" s="71"/>
      <c r="I22" s="89"/>
      <c r="J22" s="28" t="s">
        <v>45</v>
      </c>
      <c r="K22" s="29" t="s">
        <v>46</v>
      </c>
      <c r="L22" s="22" t="s">
        <v>7</v>
      </c>
    </row>
    <row r="23" spans="2:12" ht="18.75" customHeight="1" thickBot="1">
      <c r="B23" s="70" t="s">
        <v>79</v>
      </c>
      <c r="C23" s="71"/>
      <c r="D23" s="71"/>
      <c r="E23" s="71"/>
      <c r="F23" s="71"/>
      <c r="G23" s="71"/>
      <c r="H23" s="71"/>
      <c r="I23" s="71"/>
      <c r="J23" s="38" t="str">
        <f>IF(OR(G13="円",J13="円"),"円",G13-J13)</f>
        <v>円</v>
      </c>
      <c r="K23" s="39" t="str">
        <f>IF(OR(J13="円",M13="円"),"円",G13-M13)</f>
        <v>円</v>
      </c>
      <c r="L23" s="40" t="str">
        <f>IF(OR(J23="円",K23="円"),"円",J23+K23)</f>
        <v>円</v>
      </c>
    </row>
    <row r="24" spans="2:10" ht="13.5" customHeight="1">
      <c r="B24" s="71"/>
      <c r="C24" s="71"/>
      <c r="D24" s="71"/>
      <c r="E24" s="71"/>
      <c r="F24" s="71"/>
      <c r="G24" s="71"/>
      <c r="H24" s="71"/>
      <c r="I24" s="71"/>
      <c r="J24" s="25"/>
    </row>
    <row r="25" spans="2:12" ht="15" customHeight="1">
      <c r="B25" s="16"/>
      <c r="C25" s="16"/>
      <c r="D25" s="16"/>
      <c r="E25" s="17"/>
      <c r="F25" s="17"/>
      <c r="G25" s="17"/>
      <c r="H25" s="17"/>
      <c r="I25" s="18"/>
      <c r="J25" s="18"/>
      <c r="K25" s="18"/>
      <c r="L25" s="17"/>
    </row>
    <row r="26" spans="2:12" ht="15" customHeight="1">
      <c r="B26" s="16"/>
      <c r="C26" s="16"/>
      <c r="D26" s="16"/>
      <c r="E26" s="17"/>
      <c r="F26" s="17"/>
      <c r="G26" s="17"/>
      <c r="H26" s="17"/>
      <c r="I26" s="18"/>
      <c r="J26" s="18"/>
      <c r="K26" s="18"/>
      <c r="L26" s="17"/>
    </row>
    <row r="27" ht="15" customHeight="1"/>
    <row r="28" ht="15" customHeight="1"/>
  </sheetData>
  <sheetProtection/>
  <mergeCells count="17">
    <mergeCell ref="G5:G6"/>
    <mergeCell ref="H5:H6"/>
    <mergeCell ref="B21:I22"/>
    <mergeCell ref="B13:D13"/>
    <mergeCell ref="D4:D6"/>
    <mergeCell ref="B4:B6"/>
    <mergeCell ref="E5:E6"/>
    <mergeCell ref="B23:I24"/>
    <mergeCell ref="J5:J6"/>
    <mergeCell ref="J15:M15"/>
    <mergeCell ref="E4:G4"/>
    <mergeCell ref="H4:J4"/>
    <mergeCell ref="K4:M4"/>
    <mergeCell ref="K5:K6"/>
    <mergeCell ref="M5:M6"/>
    <mergeCell ref="J21:L21"/>
    <mergeCell ref="C4:C6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2"/>
  <sheetViews>
    <sheetView workbookViewId="0" topLeftCell="A1">
      <pane xSplit="14955" topLeftCell="N1" activePane="topLeft" state="split"/>
      <selection pane="topLeft" activeCell="C4" sqref="C4"/>
      <selection pane="topRight" activeCell="N33" sqref="N33"/>
    </sheetView>
  </sheetViews>
  <sheetFormatPr defaultColWidth="9.00390625" defaultRowHeight="12.75"/>
  <cols>
    <col min="1" max="1" width="2.125" style="24" customWidth="1"/>
    <col min="2" max="2" width="8.625" style="24" customWidth="1"/>
    <col min="3" max="14" width="10.75390625" style="24" customWidth="1"/>
    <col min="15" max="15" width="11.25390625" style="24" customWidth="1"/>
    <col min="16" max="16" width="9.25390625" style="24" customWidth="1"/>
    <col min="17" max="17" width="2.875" style="24" customWidth="1"/>
    <col min="18" max="16384" width="9.125" style="24" customWidth="1"/>
  </cols>
  <sheetData>
    <row r="2" ht="26.25" customHeight="1">
      <c r="B2" s="30" t="s">
        <v>69</v>
      </c>
    </row>
    <row r="3" spans="2:16" ht="19.5" customHeight="1">
      <c r="B3" s="31"/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H3" s="32" t="s">
        <v>53</v>
      </c>
      <c r="I3" s="32" t="s">
        <v>54</v>
      </c>
      <c r="J3" s="32" t="s">
        <v>55</v>
      </c>
      <c r="K3" s="32" t="s">
        <v>56</v>
      </c>
      <c r="L3" s="32" t="s">
        <v>59</v>
      </c>
      <c r="M3" s="32" t="s">
        <v>57</v>
      </c>
      <c r="N3" s="32" t="s">
        <v>58</v>
      </c>
      <c r="O3" s="33" t="s">
        <v>0</v>
      </c>
      <c r="P3" s="33" t="s">
        <v>70</v>
      </c>
    </row>
    <row r="4" spans="2:16" ht="24.75" customHeight="1">
      <c r="B4" s="34" t="s">
        <v>60</v>
      </c>
      <c r="C4" s="51" t="s">
        <v>76</v>
      </c>
      <c r="D4" s="51" t="s">
        <v>76</v>
      </c>
      <c r="E4" s="51" t="s">
        <v>76</v>
      </c>
      <c r="F4" s="51" t="s">
        <v>76</v>
      </c>
      <c r="G4" s="51" t="s">
        <v>76</v>
      </c>
      <c r="H4" s="51" t="s">
        <v>76</v>
      </c>
      <c r="I4" s="51" t="s">
        <v>76</v>
      </c>
      <c r="J4" s="51" t="s">
        <v>76</v>
      </c>
      <c r="K4" s="51" t="s">
        <v>76</v>
      </c>
      <c r="L4" s="51" t="s">
        <v>76</v>
      </c>
      <c r="M4" s="51" t="s">
        <v>76</v>
      </c>
      <c r="N4" s="51" t="s">
        <v>76</v>
      </c>
      <c r="O4" s="49" t="str">
        <f>IF(SUM(C4:N4)=0,"kg",SUM(C4:N4))</f>
        <v>kg</v>
      </c>
      <c r="P4" s="52" t="s">
        <v>75</v>
      </c>
    </row>
    <row r="5" spans="2:16" ht="24.75" customHeight="1">
      <c r="B5" s="34" t="s">
        <v>61</v>
      </c>
      <c r="C5" s="51" t="s">
        <v>76</v>
      </c>
      <c r="D5" s="51" t="s">
        <v>76</v>
      </c>
      <c r="E5" s="51" t="s">
        <v>76</v>
      </c>
      <c r="F5" s="51" t="s">
        <v>76</v>
      </c>
      <c r="G5" s="51" t="s">
        <v>76</v>
      </c>
      <c r="H5" s="51" t="s">
        <v>76</v>
      </c>
      <c r="I5" s="51" t="s">
        <v>76</v>
      </c>
      <c r="J5" s="51" t="s">
        <v>76</v>
      </c>
      <c r="K5" s="51" t="s">
        <v>76</v>
      </c>
      <c r="L5" s="51" t="s">
        <v>76</v>
      </c>
      <c r="M5" s="51" t="s">
        <v>76</v>
      </c>
      <c r="N5" s="51" t="s">
        <v>76</v>
      </c>
      <c r="O5" s="49" t="str">
        <f aca="true" t="shared" si="0" ref="O5:O12">IF(SUM(C5:N5)=0,"kg",SUM(C5:N5))</f>
        <v>kg</v>
      </c>
      <c r="P5" s="50" t="str">
        <f>IF(OR(O4="kg",O5="kg"),"％",(O5-O4)/O4*100)</f>
        <v>％</v>
      </c>
    </row>
    <row r="6" spans="2:16" ht="24.75" customHeight="1">
      <c r="B6" s="34" t="s">
        <v>62</v>
      </c>
      <c r="C6" s="51" t="s">
        <v>76</v>
      </c>
      <c r="D6" s="51" t="s">
        <v>76</v>
      </c>
      <c r="E6" s="51" t="s">
        <v>76</v>
      </c>
      <c r="F6" s="51" t="s">
        <v>76</v>
      </c>
      <c r="G6" s="51" t="s">
        <v>76</v>
      </c>
      <c r="H6" s="51" t="s">
        <v>76</v>
      </c>
      <c r="I6" s="51" t="s">
        <v>76</v>
      </c>
      <c r="J6" s="51" t="s">
        <v>76</v>
      </c>
      <c r="K6" s="51" t="s">
        <v>76</v>
      </c>
      <c r="L6" s="51" t="s">
        <v>76</v>
      </c>
      <c r="M6" s="51" t="s">
        <v>76</v>
      </c>
      <c r="N6" s="51" t="s">
        <v>76</v>
      </c>
      <c r="O6" s="49" t="str">
        <f t="shared" si="0"/>
        <v>kg</v>
      </c>
      <c r="P6" s="50" t="str">
        <f aca="true" t="shared" si="1" ref="P6:P12">IF(OR(O5="kg",O6="kg"),"％",(O6-O5)/O5*100)</f>
        <v>％</v>
      </c>
    </row>
    <row r="7" spans="2:16" ht="24.75" customHeight="1">
      <c r="B7" s="34" t="s">
        <v>63</v>
      </c>
      <c r="C7" s="51" t="s">
        <v>76</v>
      </c>
      <c r="D7" s="51" t="s">
        <v>76</v>
      </c>
      <c r="E7" s="51" t="s">
        <v>76</v>
      </c>
      <c r="F7" s="51" t="s">
        <v>76</v>
      </c>
      <c r="G7" s="51" t="s">
        <v>76</v>
      </c>
      <c r="H7" s="51" t="s">
        <v>76</v>
      </c>
      <c r="I7" s="51" t="s">
        <v>76</v>
      </c>
      <c r="J7" s="51" t="s">
        <v>76</v>
      </c>
      <c r="K7" s="51" t="s">
        <v>76</v>
      </c>
      <c r="L7" s="51" t="s">
        <v>76</v>
      </c>
      <c r="M7" s="51" t="s">
        <v>76</v>
      </c>
      <c r="N7" s="51" t="s">
        <v>76</v>
      </c>
      <c r="O7" s="49" t="str">
        <f t="shared" si="0"/>
        <v>kg</v>
      </c>
      <c r="P7" s="50" t="str">
        <f t="shared" si="1"/>
        <v>％</v>
      </c>
    </row>
    <row r="8" spans="2:16" ht="24.75" customHeight="1">
      <c r="B8" s="34" t="s">
        <v>64</v>
      </c>
      <c r="C8" s="51" t="s">
        <v>76</v>
      </c>
      <c r="D8" s="51" t="s">
        <v>76</v>
      </c>
      <c r="E8" s="51" t="s">
        <v>76</v>
      </c>
      <c r="F8" s="51" t="s">
        <v>76</v>
      </c>
      <c r="G8" s="51" t="s">
        <v>76</v>
      </c>
      <c r="H8" s="51" t="s">
        <v>76</v>
      </c>
      <c r="I8" s="51" t="s">
        <v>76</v>
      </c>
      <c r="J8" s="51" t="s">
        <v>76</v>
      </c>
      <c r="K8" s="51" t="s">
        <v>76</v>
      </c>
      <c r="L8" s="51" t="s">
        <v>76</v>
      </c>
      <c r="M8" s="51" t="s">
        <v>76</v>
      </c>
      <c r="N8" s="51" t="s">
        <v>76</v>
      </c>
      <c r="O8" s="49" t="str">
        <f t="shared" si="0"/>
        <v>kg</v>
      </c>
      <c r="P8" s="50" t="str">
        <f t="shared" si="1"/>
        <v>％</v>
      </c>
    </row>
    <row r="9" spans="2:16" ht="24.75" customHeight="1">
      <c r="B9" s="34" t="s">
        <v>65</v>
      </c>
      <c r="C9" s="51" t="s">
        <v>76</v>
      </c>
      <c r="D9" s="51" t="s">
        <v>76</v>
      </c>
      <c r="E9" s="51" t="s">
        <v>76</v>
      </c>
      <c r="F9" s="51" t="s">
        <v>76</v>
      </c>
      <c r="G9" s="51" t="s">
        <v>76</v>
      </c>
      <c r="H9" s="51" t="s">
        <v>76</v>
      </c>
      <c r="I9" s="51" t="s">
        <v>76</v>
      </c>
      <c r="J9" s="51" t="s">
        <v>76</v>
      </c>
      <c r="K9" s="51" t="s">
        <v>76</v>
      </c>
      <c r="L9" s="51" t="s">
        <v>76</v>
      </c>
      <c r="M9" s="51" t="s">
        <v>76</v>
      </c>
      <c r="N9" s="51" t="s">
        <v>76</v>
      </c>
      <c r="O9" s="49" t="str">
        <f t="shared" si="0"/>
        <v>kg</v>
      </c>
      <c r="P9" s="50" t="str">
        <f t="shared" si="1"/>
        <v>％</v>
      </c>
    </row>
    <row r="10" spans="2:16" ht="24.75" customHeight="1">
      <c r="B10" s="34" t="s">
        <v>66</v>
      </c>
      <c r="C10" s="51" t="s">
        <v>76</v>
      </c>
      <c r="D10" s="51" t="s">
        <v>76</v>
      </c>
      <c r="E10" s="51" t="s">
        <v>76</v>
      </c>
      <c r="F10" s="51" t="s">
        <v>76</v>
      </c>
      <c r="G10" s="51" t="s">
        <v>76</v>
      </c>
      <c r="H10" s="51" t="s">
        <v>76</v>
      </c>
      <c r="I10" s="51" t="s">
        <v>76</v>
      </c>
      <c r="J10" s="51" t="s">
        <v>76</v>
      </c>
      <c r="K10" s="51" t="s">
        <v>76</v>
      </c>
      <c r="L10" s="51" t="s">
        <v>76</v>
      </c>
      <c r="M10" s="51" t="s">
        <v>76</v>
      </c>
      <c r="N10" s="51" t="s">
        <v>76</v>
      </c>
      <c r="O10" s="49" t="str">
        <f t="shared" si="0"/>
        <v>kg</v>
      </c>
      <c r="P10" s="50" t="str">
        <f t="shared" si="1"/>
        <v>％</v>
      </c>
    </row>
    <row r="11" spans="2:16" ht="24.75" customHeight="1">
      <c r="B11" s="34" t="s">
        <v>67</v>
      </c>
      <c r="C11" s="51" t="s">
        <v>76</v>
      </c>
      <c r="D11" s="51" t="s">
        <v>76</v>
      </c>
      <c r="E11" s="51" t="s">
        <v>76</v>
      </c>
      <c r="F11" s="51" t="s">
        <v>76</v>
      </c>
      <c r="G11" s="51" t="s">
        <v>76</v>
      </c>
      <c r="H11" s="51" t="s">
        <v>76</v>
      </c>
      <c r="I11" s="51" t="s">
        <v>76</v>
      </c>
      <c r="J11" s="51" t="s">
        <v>76</v>
      </c>
      <c r="K11" s="51" t="s">
        <v>76</v>
      </c>
      <c r="L11" s="51" t="s">
        <v>76</v>
      </c>
      <c r="M11" s="51" t="s">
        <v>76</v>
      </c>
      <c r="N11" s="51" t="s">
        <v>76</v>
      </c>
      <c r="O11" s="49" t="str">
        <f t="shared" si="0"/>
        <v>kg</v>
      </c>
      <c r="P11" s="50" t="str">
        <f t="shared" si="1"/>
        <v>％</v>
      </c>
    </row>
    <row r="12" spans="2:16" ht="24.75" customHeight="1">
      <c r="B12" s="34" t="s">
        <v>68</v>
      </c>
      <c r="C12" s="51" t="s">
        <v>76</v>
      </c>
      <c r="D12" s="51" t="s">
        <v>76</v>
      </c>
      <c r="E12" s="51" t="s">
        <v>76</v>
      </c>
      <c r="F12" s="51" t="s">
        <v>76</v>
      </c>
      <c r="G12" s="51" t="s">
        <v>76</v>
      </c>
      <c r="H12" s="51" t="s">
        <v>76</v>
      </c>
      <c r="I12" s="51" t="s">
        <v>76</v>
      </c>
      <c r="J12" s="51" t="s">
        <v>76</v>
      </c>
      <c r="K12" s="51" t="s">
        <v>76</v>
      </c>
      <c r="L12" s="51" t="s">
        <v>76</v>
      </c>
      <c r="M12" s="51" t="s">
        <v>76</v>
      </c>
      <c r="N12" s="51" t="s">
        <v>76</v>
      </c>
      <c r="O12" s="49" t="str">
        <f t="shared" si="0"/>
        <v>kg</v>
      </c>
      <c r="P12" s="50" t="str">
        <f t="shared" si="1"/>
        <v>％</v>
      </c>
    </row>
    <row r="13" ht="19.5" customHeight="1"/>
  </sheetData>
  <sheetProtection password="CC36" sheet="1" objects="1" scenarios="1"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Zeros="0" workbookViewId="0" topLeftCell="A16">
      <selection activeCell="C1" sqref="C1"/>
    </sheetView>
  </sheetViews>
  <sheetFormatPr defaultColWidth="10.25390625" defaultRowHeight="12.75"/>
  <cols>
    <col min="1" max="1" width="2.00390625" style="1" customWidth="1"/>
    <col min="2" max="2" width="10.00390625" style="1" customWidth="1"/>
    <col min="3" max="11" width="15.75390625" style="1" customWidth="1"/>
    <col min="12" max="12" width="12.75390625" style="1" customWidth="1"/>
    <col min="13" max="13" width="2.875" style="1" customWidth="1"/>
    <col min="14" max="16384" width="10.25390625" style="1" customWidth="1"/>
  </cols>
  <sheetData>
    <row r="1" ht="12" customHeight="1"/>
    <row r="2" spans="2:11" ht="18" customHeight="1">
      <c r="B2" s="55" t="s">
        <v>72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s="60" customFormat="1" ht="18" customHeight="1">
      <c r="B3" s="57"/>
      <c r="C3" s="58" t="s">
        <v>31</v>
      </c>
      <c r="D3" s="59" t="s">
        <v>30</v>
      </c>
      <c r="E3" s="59" t="s">
        <v>32</v>
      </c>
      <c r="F3" s="59" t="s">
        <v>33</v>
      </c>
      <c r="G3" s="59" t="s">
        <v>34</v>
      </c>
      <c r="H3" s="59" t="s">
        <v>35</v>
      </c>
      <c r="I3" s="59" t="s">
        <v>36</v>
      </c>
      <c r="J3" s="59" t="s">
        <v>37</v>
      </c>
      <c r="K3" s="59" t="s">
        <v>38</v>
      </c>
    </row>
    <row r="4" spans="2:11" s="60" customFormat="1" ht="18" customHeight="1">
      <c r="B4" s="61" t="s">
        <v>24</v>
      </c>
      <c r="C4" s="62" t="s">
        <v>76</v>
      </c>
      <c r="D4" s="62" t="s">
        <v>76</v>
      </c>
      <c r="E4" s="62" t="s">
        <v>76</v>
      </c>
      <c r="F4" s="62" t="s">
        <v>76</v>
      </c>
      <c r="G4" s="62" t="s">
        <v>76</v>
      </c>
      <c r="H4" s="62" t="s">
        <v>76</v>
      </c>
      <c r="I4" s="62" t="s">
        <v>76</v>
      </c>
      <c r="J4" s="62" t="s">
        <v>76</v>
      </c>
      <c r="K4" s="62" t="s">
        <v>76</v>
      </c>
    </row>
    <row r="5" spans="2:11" s="60" customFormat="1" ht="18" customHeight="1">
      <c r="B5" s="61" t="s">
        <v>25</v>
      </c>
      <c r="C5" s="62" t="s">
        <v>76</v>
      </c>
      <c r="D5" s="62" t="s">
        <v>76</v>
      </c>
      <c r="E5" s="62" t="s">
        <v>76</v>
      </c>
      <c r="F5" s="62" t="s">
        <v>76</v>
      </c>
      <c r="G5" s="62" t="s">
        <v>76</v>
      </c>
      <c r="H5" s="62" t="s">
        <v>76</v>
      </c>
      <c r="I5" s="62" t="s">
        <v>76</v>
      </c>
      <c r="J5" s="62" t="s">
        <v>76</v>
      </c>
      <c r="K5" s="62" t="s">
        <v>76</v>
      </c>
    </row>
    <row r="6" spans="2:11" s="60" customFormat="1" ht="18" customHeight="1">
      <c r="B6" s="61" t="s">
        <v>26</v>
      </c>
      <c r="C6" s="62" t="s">
        <v>76</v>
      </c>
      <c r="D6" s="62" t="s">
        <v>76</v>
      </c>
      <c r="E6" s="62" t="s">
        <v>76</v>
      </c>
      <c r="F6" s="62" t="s">
        <v>76</v>
      </c>
      <c r="G6" s="62" t="s">
        <v>76</v>
      </c>
      <c r="H6" s="62" t="s">
        <v>76</v>
      </c>
      <c r="I6" s="62" t="s">
        <v>76</v>
      </c>
      <c r="J6" s="62" t="s">
        <v>76</v>
      </c>
      <c r="K6" s="62" t="s">
        <v>76</v>
      </c>
    </row>
    <row r="7" spans="2:11" s="60" customFormat="1" ht="18" customHeight="1">
      <c r="B7" s="61" t="s">
        <v>7</v>
      </c>
      <c r="C7" s="53" t="str">
        <f>IF(SUM(C4:C6)=0,"kg",SUM(C4:C6))</f>
        <v>kg</v>
      </c>
      <c r="D7" s="53" t="str">
        <f>IF(SUM(D4:D6)=0,"kg",SUM(D4:D6))</f>
        <v>kg</v>
      </c>
      <c r="E7" s="53" t="str">
        <f aca="true" t="shared" si="0" ref="E7:K7">IF(SUM(E4:E6)=0,"kg",SUM(E4:E6))</f>
        <v>kg</v>
      </c>
      <c r="F7" s="53" t="str">
        <f t="shared" si="0"/>
        <v>kg</v>
      </c>
      <c r="G7" s="53" t="str">
        <f t="shared" si="0"/>
        <v>kg</v>
      </c>
      <c r="H7" s="53" t="str">
        <f t="shared" si="0"/>
        <v>kg</v>
      </c>
      <c r="I7" s="53" t="str">
        <f t="shared" si="0"/>
        <v>kg</v>
      </c>
      <c r="J7" s="53" t="str">
        <f t="shared" si="0"/>
        <v>kg</v>
      </c>
      <c r="K7" s="53" t="str">
        <f t="shared" si="0"/>
        <v>kg</v>
      </c>
    </row>
    <row r="8" spans="2:11" s="60" customFormat="1" ht="18" customHeight="1">
      <c r="B8" s="61" t="s">
        <v>39</v>
      </c>
      <c r="C8" s="63" t="s">
        <v>40</v>
      </c>
      <c r="D8" s="68" t="str">
        <f>IF(OR(C7="kg",D7="kg"),"％",(D7-C7)/C7*100)</f>
        <v>％</v>
      </c>
      <c r="E8" s="68" t="str">
        <f aca="true" t="shared" si="1" ref="E8:K8">IF(OR(D7="kg",E7="kg"),"％",(E7-D7)/D7*100)</f>
        <v>％</v>
      </c>
      <c r="F8" s="68" t="str">
        <f t="shared" si="1"/>
        <v>％</v>
      </c>
      <c r="G8" s="68" t="str">
        <f t="shared" si="1"/>
        <v>％</v>
      </c>
      <c r="H8" s="68" t="str">
        <f t="shared" si="1"/>
        <v>％</v>
      </c>
      <c r="I8" s="68" t="str">
        <f t="shared" si="1"/>
        <v>％</v>
      </c>
      <c r="J8" s="68" t="str">
        <f t="shared" si="1"/>
        <v>％</v>
      </c>
      <c r="K8" s="68" t="str">
        <f t="shared" si="1"/>
        <v>％</v>
      </c>
    </row>
    <row r="9" spans="2:11" s="60" customFormat="1" ht="18" customHeight="1">
      <c r="B9" s="55" t="s">
        <v>71</v>
      </c>
      <c r="C9" s="64"/>
      <c r="D9" s="65"/>
      <c r="E9" s="65"/>
      <c r="F9" s="65"/>
      <c r="G9" s="65"/>
      <c r="H9" s="65"/>
      <c r="I9" s="65"/>
      <c r="J9" s="65"/>
      <c r="K9" s="65"/>
    </row>
    <row r="10" spans="2:11" s="60" customFormat="1" ht="18" customHeight="1">
      <c r="B10" s="58"/>
      <c r="C10" s="58" t="s">
        <v>31</v>
      </c>
      <c r="D10" s="59" t="s">
        <v>30</v>
      </c>
      <c r="E10" s="59" t="s">
        <v>32</v>
      </c>
      <c r="F10" s="59" t="s">
        <v>33</v>
      </c>
      <c r="G10" s="59" t="s">
        <v>34</v>
      </c>
      <c r="H10" s="59" t="s">
        <v>35</v>
      </c>
      <c r="I10" s="59" t="s">
        <v>36</v>
      </c>
      <c r="J10" s="59" t="s">
        <v>37</v>
      </c>
      <c r="K10" s="59" t="s">
        <v>38</v>
      </c>
    </row>
    <row r="11" spans="2:11" s="60" customFormat="1" ht="18" customHeight="1">
      <c r="B11" s="61" t="s">
        <v>27</v>
      </c>
      <c r="C11" s="62" t="s">
        <v>76</v>
      </c>
      <c r="D11" s="62" t="s">
        <v>76</v>
      </c>
      <c r="E11" s="62" t="s">
        <v>76</v>
      </c>
      <c r="F11" s="62" t="s">
        <v>76</v>
      </c>
      <c r="G11" s="62" t="s">
        <v>76</v>
      </c>
      <c r="H11" s="62" t="s">
        <v>76</v>
      </c>
      <c r="I11" s="62" t="s">
        <v>76</v>
      </c>
      <c r="J11" s="62" t="s">
        <v>76</v>
      </c>
      <c r="K11" s="62" t="s">
        <v>76</v>
      </c>
    </row>
    <row r="12" spans="2:11" s="60" customFormat="1" ht="18" customHeight="1">
      <c r="B12" s="61" t="s">
        <v>29</v>
      </c>
      <c r="C12" s="62" t="s">
        <v>76</v>
      </c>
      <c r="D12" s="62" t="s">
        <v>76</v>
      </c>
      <c r="E12" s="62" t="s">
        <v>76</v>
      </c>
      <c r="F12" s="62" t="s">
        <v>76</v>
      </c>
      <c r="G12" s="62" t="s">
        <v>76</v>
      </c>
      <c r="H12" s="62" t="s">
        <v>76</v>
      </c>
      <c r="I12" s="62" t="s">
        <v>76</v>
      </c>
      <c r="J12" s="62" t="s">
        <v>76</v>
      </c>
      <c r="K12" s="62" t="s">
        <v>76</v>
      </c>
    </row>
    <row r="13" spans="2:11" s="60" customFormat="1" ht="18" customHeight="1">
      <c r="B13" s="61" t="s">
        <v>28</v>
      </c>
      <c r="C13" s="62" t="s">
        <v>76</v>
      </c>
      <c r="D13" s="62" t="s">
        <v>76</v>
      </c>
      <c r="E13" s="62" t="s">
        <v>76</v>
      </c>
      <c r="F13" s="62" t="s">
        <v>76</v>
      </c>
      <c r="G13" s="62" t="s">
        <v>76</v>
      </c>
      <c r="H13" s="62" t="s">
        <v>76</v>
      </c>
      <c r="I13" s="62" t="s">
        <v>76</v>
      </c>
      <c r="J13" s="62" t="s">
        <v>76</v>
      </c>
      <c r="K13" s="62" t="s">
        <v>76</v>
      </c>
    </row>
    <row r="14" spans="2:11" ht="18" customHeight="1">
      <c r="B14" s="61" t="s">
        <v>7</v>
      </c>
      <c r="C14" s="54" t="s">
        <v>76</v>
      </c>
      <c r="D14" s="54" t="s">
        <v>76</v>
      </c>
      <c r="E14" s="54" t="str">
        <f aca="true" t="shared" si="2" ref="E14:K14">IF(SUM(E11:E13)=0,"kg",SUM(E11:E13))</f>
        <v>kg</v>
      </c>
      <c r="F14" s="54" t="str">
        <f t="shared" si="2"/>
        <v>kg</v>
      </c>
      <c r="G14" s="54" t="str">
        <f t="shared" si="2"/>
        <v>kg</v>
      </c>
      <c r="H14" s="54" t="str">
        <f t="shared" si="2"/>
        <v>kg</v>
      </c>
      <c r="I14" s="54" t="str">
        <f t="shared" si="2"/>
        <v>kg</v>
      </c>
      <c r="J14" s="54" t="str">
        <f t="shared" si="2"/>
        <v>kg</v>
      </c>
      <c r="K14" s="54" t="str">
        <f t="shared" si="2"/>
        <v>kg</v>
      </c>
    </row>
    <row r="15" spans="2:11" s="60" customFormat="1" ht="18" customHeight="1">
      <c r="B15" s="61" t="s">
        <v>39</v>
      </c>
      <c r="C15" s="66" t="s">
        <v>40</v>
      </c>
      <c r="D15" s="69" t="str">
        <f aca="true" t="shared" si="3" ref="D15:K15">IF(OR(C14="kg",D14="kg"),"％",(D14-C14)/C14*100)</f>
        <v>％</v>
      </c>
      <c r="E15" s="69" t="str">
        <f t="shared" si="3"/>
        <v>％</v>
      </c>
      <c r="F15" s="69" t="str">
        <f t="shared" si="3"/>
        <v>％</v>
      </c>
      <c r="G15" s="69" t="str">
        <f t="shared" si="3"/>
        <v>％</v>
      </c>
      <c r="H15" s="69" t="str">
        <f t="shared" si="3"/>
        <v>％</v>
      </c>
      <c r="I15" s="69" t="str">
        <f t="shared" si="3"/>
        <v>％</v>
      </c>
      <c r="J15" s="69" t="str">
        <f t="shared" si="3"/>
        <v>％</v>
      </c>
      <c r="K15" s="69" t="str">
        <f t="shared" si="3"/>
        <v>％</v>
      </c>
    </row>
    <row r="16" ht="19.5" customHeight="1">
      <c r="B16" s="67"/>
    </row>
    <row r="17" ht="19.5" customHeight="1">
      <c r="B17" s="67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 password="CC36" sheet="1" objects="1" scenarios="1"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日本労働組合総連合会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ＪＴＵＣ－ＲＥＮＧＯ</dc:creator>
  <cp:keywords/>
  <dc:description/>
  <cp:lastModifiedBy>mari ozawa</cp:lastModifiedBy>
  <cp:lastPrinted>2007-05-28T07:12:51Z</cp:lastPrinted>
  <dcterms:created xsi:type="dcterms:W3CDTF">2002-04-22T02:10:42Z</dcterms:created>
  <dcterms:modified xsi:type="dcterms:W3CDTF">2007-05-31T13:58:36Z</dcterms:modified>
  <cp:category/>
  <cp:version/>
  <cp:contentType/>
  <cp:contentStatus/>
</cp:coreProperties>
</file>