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410" windowWidth="11730" windowHeight="8850" activeTab="2"/>
  </bookViews>
  <sheets>
    <sheet name="表紙" sheetId="1" r:id="rId1"/>
    <sheet name="夏季（7月～9月）" sheetId="2" r:id="rId2"/>
    <sheet name="冬季（12月～2月）" sheetId="3" r:id="rId3"/>
    <sheet name="実績表（夏期・冬期版）" sheetId="4" r:id="rId4"/>
  </sheets>
  <definedNames/>
  <calcPr fullCalcOnLoad="1"/>
</workbook>
</file>

<file path=xl/sharedStrings.xml><?xml version="1.0" encoding="utf-8"?>
<sst xmlns="http://schemas.openxmlformats.org/spreadsheetml/2006/main" count="203" uniqueCount="59">
  <si>
    <t>　使用量　</t>
  </si>
  <si>
    <t>　排出量　</t>
  </si>
  <si>
    <t>　金額　</t>
  </si>
  <si>
    <t>項　目</t>
  </si>
  <si>
    <r>
      <t>ＣＯ</t>
    </r>
    <r>
      <rPr>
        <vertAlign val="subscript"/>
        <sz val="11"/>
        <rFont val="ＭＳ Ｐゴシック"/>
        <family val="3"/>
      </rPr>
      <t>２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0"/>
      </rPr>
      <t>排出係数</t>
    </r>
  </si>
  <si>
    <r>
      <t>使用量×ＣＯ</t>
    </r>
    <r>
      <rPr>
        <vertAlign val="subscript"/>
        <sz val="8"/>
        <rFont val="ＭＳ Ｐゴシック"/>
        <family val="3"/>
      </rPr>
      <t>２</t>
    </r>
    <r>
      <rPr>
        <sz val="8"/>
        <rFont val="ＭＳ Ｐゴシック"/>
        <family val="3"/>
      </rPr>
      <t>排出係数</t>
    </r>
  </si>
  <si>
    <t>合計</t>
  </si>
  <si>
    <t>削減率</t>
  </si>
  <si>
    <t>料金の節約（項目①～⑥）</t>
  </si>
  <si>
    <t>目標設定</t>
  </si>
  <si>
    <t>合　     計</t>
  </si>
  <si>
    <t>－</t>
  </si>
  <si>
    <t>単位</t>
  </si>
  <si>
    <t>④水道</t>
  </si>
  <si>
    <t>①電気</t>
  </si>
  <si>
    <t>kwh</t>
  </si>
  <si>
    <t>②都市・ガス</t>
  </si>
  <si>
    <r>
      <t>ｍ</t>
    </r>
    <r>
      <rPr>
        <vertAlign val="superscript"/>
        <sz val="11"/>
        <rFont val="ＭＳ Ｐゴシック"/>
        <family val="3"/>
      </rPr>
      <t>３</t>
    </r>
  </si>
  <si>
    <t>③ＬＰガス</t>
  </si>
  <si>
    <r>
      <t>ｍ</t>
    </r>
    <r>
      <rPr>
        <vertAlign val="superscript"/>
        <sz val="11"/>
        <rFont val="ＭＳ Ｐゴシック"/>
        <family val="3"/>
      </rPr>
      <t>３</t>
    </r>
  </si>
  <si>
    <t>⑤灯油</t>
  </si>
  <si>
    <t>ﾘｯﾄﾙ</t>
  </si>
  <si>
    <t>⑥ガソリン</t>
  </si>
  <si>
    <t>7月</t>
  </si>
  <si>
    <t>8月</t>
  </si>
  <si>
    <t>9月</t>
  </si>
  <si>
    <t>12月</t>
  </si>
  <si>
    <t>2月</t>
  </si>
  <si>
    <t>1月</t>
  </si>
  <si>
    <t>2005年</t>
  </si>
  <si>
    <t>2006年</t>
  </si>
  <si>
    <t>2007年</t>
  </si>
  <si>
    <t>2008年</t>
  </si>
  <si>
    <t>2009年</t>
  </si>
  <si>
    <t>2010年</t>
  </si>
  <si>
    <t>対前年比</t>
  </si>
  <si>
    <t>－</t>
  </si>
  <si>
    <t>ＣＯ２排出量の推移（1ヶ月目を基準とする）</t>
  </si>
  <si>
    <t>２ヶ月目</t>
  </si>
  <si>
    <t>３ヶ月目</t>
  </si>
  <si>
    <t>削減量</t>
  </si>
  <si>
    <r>
      <t>2010年までの実績一覧（</t>
    </r>
    <r>
      <rPr>
        <sz val="11"/>
        <color indexed="53"/>
        <rFont val="ＭＳ ゴシック"/>
        <family val="3"/>
      </rPr>
      <t>冬期</t>
    </r>
    <r>
      <rPr>
        <sz val="11"/>
        <rFont val="ＭＳ ゴシック"/>
        <family val="3"/>
      </rPr>
      <t>）</t>
    </r>
  </si>
  <si>
    <r>
      <t>2010年までの実績一覧（</t>
    </r>
    <r>
      <rPr>
        <sz val="11"/>
        <color indexed="48"/>
        <rFont val="ＭＳ ゴシック"/>
        <family val="3"/>
      </rPr>
      <t>夏期</t>
    </r>
    <r>
      <rPr>
        <sz val="11"/>
        <rFont val="ＭＳ ゴシック"/>
        <family val="3"/>
      </rPr>
      <t>）</t>
    </r>
  </si>
  <si>
    <t>　金額</t>
  </si>
  <si>
    <t>円</t>
  </si>
  <si>
    <t>kg</t>
  </si>
  <si>
    <t>－</t>
  </si>
  <si>
    <t>　　（オフィス版）　　夏季分</t>
  </si>
  <si>
    <t>　　（オフィス版）　　冬季分</t>
  </si>
  <si>
    <t>○所属組合（構成総連）</t>
  </si>
  <si>
    <t>（単組）</t>
  </si>
  <si>
    <t>（支部）</t>
  </si>
  <si>
    <t>ＣＯＣＯちゃん環境家計簿２００７</t>
  </si>
  <si>
    <t>※「電気」使用に伴うＣＯ2排出係数については、供給を受けている各電力会社の係数を使用してください。</t>
  </si>
  <si>
    <t>なお、この係数は平成19年3月に環境省が公表したもので、少数第三位を切り上げています。</t>
  </si>
  <si>
    <t>中国、沖縄電力については、デフォルト値を採用しております。</t>
  </si>
  <si>
    <t>※「電気」使用に伴うＣＯ2排出係数については、供給を受けている各電力会社の係数を使用してください。
なお、この係数は平成19年3月に環境省が公表したもので、少数第三位を切り上げています。
中国、沖縄電力については、デフォルト値を採用しております。</t>
  </si>
  <si>
    <t xml:space="preserve">（北海道）0.51 （東北）0.51 （東京）0.37 （中部）0.45 （北陸）0.41 </t>
  </si>
  <si>
    <t>　(関西）0.36 （中国）0.55 （四国）0.38　（九州）0.37 (沖縄）0.55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</si>
</sst>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.###&quot;kg&quot;"/>
    <numFmt numFmtId="178" formatCode="##&quot;円&quot;"/>
    <numFmt numFmtId="179" formatCode="##.#&quot;％&quot;"/>
    <numFmt numFmtId="180" formatCode="##.###&quot;円&quot;"/>
    <numFmt numFmtId="181" formatCode="##.###&quot;％&quot;"/>
    <numFmt numFmtId="182" formatCode="##&quot;kg&quot;"/>
    <numFmt numFmtId="183" formatCode="0.0&quot;％&quot;"/>
    <numFmt numFmtId="184" formatCode="#,##0&quot;円&quot;"/>
    <numFmt numFmtId="185" formatCode="0.0#&quot;％&quot;"/>
    <numFmt numFmtId="186" formatCode="#,##0.0##&quot;kg&quot;"/>
  </numFmts>
  <fonts count="33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sz val="11"/>
      <name val="ＭＳ ゴシック"/>
      <family val="3"/>
    </font>
    <font>
      <sz val="20"/>
      <name val="HGS創英角ﾎﾟｯﾌﾟ体"/>
      <family val="3"/>
    </font>
    <font>
      <u val="single"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15.5"/>
      <name val="ＭＳ Ｐゴシック"/>
      <family val="3"/>
    </font>
    <font>
      <sz val="11.5"/>
      <name val="ＭＳ Ｐゴシック"/>
      <family val="3"/>
    </font>
    <font>
      <sz val="8.75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8"/>
      <name val="HGS創英角ﾎﾟｯﾌﾟ体"/>
      <family val="3"/>
    </font>
    <font>
      <sz val="14"/>
      <name val="ＭＳ Ｐゴシック"/>
      <family val="3"/>
    </font>
    <font>
      <b/>
      <sz val="10.75"/>
      <color indexed="10"/>
      <name val="ＭＳ Ｐゴシック"/>
      <family val="3"/>
    </font>
    <font>
      <b/>
      <sz val="10.75"/>
      <color indexed="12"/>
      <name val="ＭＳ Ｐゴシック"/>
      <family val="3"/>
    </font>
    <font>
      <vertAlign val="subscript"/>
      <sz val="10"/>
      <name val="ＭＳ ゴシック"/>
      <family val="3"/>
    </font>
    <font>
      <sz val="11"/>
      <color indexed="53"/>
      <name val="ＭＳ ゴシック"/>
      <family val="3"/>
    </font>
    <font>
      <sz val="11"/>
      <color indexed="48"/>
      <name val="ＭＳ ゴシック"/>
      <family val="3"/>
    </font>
    <font>
      <sz val="20"/>
      <name val="ＭＳ Ｐゴシック"/>
      <family val="3"/>
    </font>
    <font>
      <sz val="10"/>
      <name val="HGS創英角ﾎﾟｯﾌﾟ体"/>
      <family val="3"/>
    </font>
    <font>
      <sz val="9"/>
      <name val="ＭＳ ゴシック"/>
      <family val="3"/>
    </font>
    <font>
      <sz val="10"/>
      <name val="HG正楷書体-PRO"/>
      <family val="4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21" applyProtection="1">
      <alignment vertical="center"/>
      <protection locked="0"/>
    </xf>
    <xf numFmtId="0" fontId="13" fillId="0" borderId="0" xfId="21" applyFont="1" applyAlignment="1" applyProtection="1">
      <alignment vertical="center"/>
      <protection locked="0"/>
    </xf>
    <xf numFmtId="0" fontId="3" fillId="2" borderId="1" xfId="21" applyFont="1" applyFill="1" applyBorder="1" applyAlignment="1" applyProtection="1">
      <alignment horizontal="center"/>
      <protection locked="0"/>
    </xf>
    <xf numFmtId="0" fontId="10" fillId="2" borderId="2" xfId="21" applyFont="1" applyFill="1" applyBorder="1" applyAlignment="1" applyProtection="1">
      <alignment horizontal="center" vertical="top"/>
      <protection locked="0"/>
    </xf>
    <xf numFmtId="0" fontId="3" fillId="2" borderId="3" xfId="21" applyFont="1" applyFill="1" applyBorder="1" applyProtection="1">
      <alignment vertical="center"/>
      <protection locked="0"/>
    </xf>
    <xf numFmtId="0" fontId="3" fillId="2" borderId="3" xfId="21" applyFont="1" applyFill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2" fillId="0" borderId="5" xfId="21" applyFont="1" applyBorder="1" applyAlignment="1" applyProtection="1">
      <alignment wrapText="1"/>
      <protection locked="0"/>
    </xf>
    <xf numFmtId="0" fontId="2" fillId="0" borderId="6" xfId="21" applyFont="1" applyFill="1" applyBorder="1" applyAlignment="1" applyProtection="1">
      <alignment horizont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Border="1" applyAlignment="1" applyProtection="1">
      <alignment horizontal="center"/>
      <protection locked="0"/>
    </xf>
    <xf numFmtId="177" fontId="3" fillId="0" borderId="0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Fill="1" applyBorder="1" applyAlignment="1" applyProtection="1">
      <alignment wrapText="1"/>
      <protection locked="0"/>
    </xf>
    <xf numFmtId="177" fontId="3" fillId="0" borderId="7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Border="1" applyAlignment="1" applyProtection="1">
      <alignment wrapText="1"/>
      <protection locked="0"/>
    </xf>
    <xf numFmtId="0" fontId="3" fillId="0" borderId="0" xfId="21" applyFont="1" applyFill="1" applyBorder="1" applyProtection="1">
      <alignment vertical="center"/>
      <protection locked="0"/>
    </xf>
    <xf numFmtId="0" fontId="3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3" fillId="3" borderId="5" xfId="21" applyFont="1" applyFill="1" applyBorder="1" applyAlignment="1" applyProtection="1">
      <alignment vertical="center"/>
      <protection locked="0"/>
    </xf>
    <xf numFmtId="0" fontId="3" fillId="3" borderId="3" xfId="21" applyFont="1" applyFill="1" applyBorder="1" applyAlignment="1" applyProtection="1">
      <alignment horizontal="center" vertical="center" wrapText="1"/>
      <protection locked="0"/>
    </xf>
    <xf numFmtId="0" fontId="3" fillId="3" borderId="4" xfId="21" applyFont="1" applyFill="1" applyBorder="1" applyAlignment="1" applyProtection="1">
      <alignment horizontal="center" vertical="center" wrapText="1"/>
      <protection locked="0"/>
    </xf>
    <xf numFmtId="0" fontId="3" fillId="3" borderId="8" xfId="21" applyFont="1" applyFill="1" applyBorder="1" applyAlignment="1" applyProtection="1">
      <alignment horizontal="center" vertical="center"/>
      <protection locked="0"/>
    </xf>
    <xf numFmtId="0" fontId="3" fillId="3" borderId="9" xfId="2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21" applyFont="1" applyAlignment="1" applyProtection="1">
      <alignment vertical="top"/>
      <protection locked="0"/>
    </xf>
    <xf numFmtId="0" fontId="3" fillId="3" borderId="5" xfId="2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21" applyFont="1" applyAlignment="1" applyProtection="1">
      <alignment vertical="center"/>
      <protection locked="0"/>
    </xf>
    <xf numFmtId="0" fontId="3" fillId="3" borderId="5" xfId="21" applyFont="1" applyFill="1" applyBorder="1" applyAlignment="1" applyProtection="1">
      <alignment horizontal="center" vertical="center"/>
      <protection locked="0"/>
    </xf>
    <xf numFmtId="0" fontId="3" fillId="3" borderId="3" xfId="21" applyFont="1" applyFill="1" applyBorder="1" applyAlignment="1" applyProtection="1">
      <alignment horizontal="center" vertical="center"/>
      <protection locked="0"/>
    </xf>
    <xf numFmtId="183" fontId="2" fillId="4" borderId="4" xfId="21" applyNumberFormat="1" applyFont="1" applyFill="1" applyBorder="1" applyAlignment="1" applyProtection="1">
      <alignment horizontal="right" wrapText="1"/>
      <protection/>
    </xf>
    <xf numFmtId="176" fontId="2" fillId="0" borderId="5" xfId="21" applyNumberFormat="1" applyFont="1" applyBorder="1" applyAlignment="1" applyProtection="1">
      <alignment wrapText="1"/>
      <protection locked="0"/>
    </xf>
    <xf numFmtId="184" fontId="2" fillId="0" borderId="8" xfId="21" applyNumberFormat="1" applyFont="1" applyBorder="1" applyAlignment="1" applyProtection="1">
      <alignment horizontal="right" wrapText="1"/>
      <protection locked="0"/>
    </xf>
    <xf numFmtId="184" fontId="2" fillId="4" borderId="9" xfId="21" applyNumberFormat="1" applyFont="1" applyFill="1" applyBorder="1" applyAlignment="1" applyProtection="1">
      <alignment horizontal="right"/>
      <protection/>
    </xf>
    <xf numFmtId="184" fontId="2" fillId="4" borderId="10" xfId="21" applyNumberFormat="1" applyFont="1" applyFill="1" applyBorder="1" applyAlignment="1" applyProtection="1">
      <alignment horizontal="right"/>
      <protection/>
    </xf>
    <xf numFmtId="184" fontId="2" fillId="4" borderId="11" xfId="21" applyNumberFormat="1" applyFont="1" applyFill="1" applyBorder="1" applyAlignment="1" applyProtection="1">
      <alignment horizontal="right" vertical="center"/>
      <protection/>
    </xf>
    <xf numFmtId="184" fontId="2" fillId="0" borderId="12" xfId="21" applyNumberFormat="1" applyFont="1" applyFill="1" applyBorder="1" applyAlignment="1" applyProtection="1">
      <alignment horizontal="right" wrapText="1"/>
      <protection/>
    </xf>
    <xf numFmtId="183" fontId="2" fillId="4" borderId="10" xfId="21" applyNumberFormat="1" applyFont="1" applyFill="1" applyBorder="1" applyAlignment="1" applyProtection="1">
      <alignment horizontal="right" vertical="center"/>
      <protection/>
    </xf>
    <xf numFmtId="183" fontId="2" fillId="0" borderId="8" xfId="21" applyNumberFormat="1" applyFont="1" applyFill="1" applyBorder="1" applyAlignment="1" applyProtection="1">
      <alignment horizontal="right" wrapText="1"/>
      <protection/>
    </xf>
    <xf numFmtId="183" fontId="2" fillId="0" borderId="13" xfId="21" applyNumberFormat="1" applyFont="1" applyFill="1" applyBorder="1" applyAlignment="1" applyProtection="1">
      <alignment horizontal="right" vertical="center"/>
      <protection/>
    </xf>
    <xf numFmtId="186" fontId="2" fillId="4" borderId="3" xfId="21" applyNumberFormat="1" applyFont="1" applyFill="1" applyBorder="1" applyAlignment="1" applyProtection="1">
      <alignment horizontal="right" wrapText="1"/>
      <protection/>
    </xf>
    <xf numFmtId="186" fontId="2" fillId="4" borderId="12" xfId="21" applyNumberFormat="1" applyFont="1" applyFill="1" applyBorder="1" applyAlignment="1" applyProtection="1">
      <alignment horizontal="right" wrapText="1"/>
      <protection/>
    </xf>
    <xf numFmtId="186" fontId="2" fillId="4" borderId="3" xfId="21" applyNumberFormat="1" applyFont="1" applyFill="1" applyBorder="1" applyAlignment="1" applyProtection="1">
      <alignment horizontal="right"/>
      <protection/>
    </xf>
    <xf numFmtId="186" fontId="2" fillId="4" borderId="10" xfId="21" applyNumberFormat="1" applyFont="1" applyFill="1" applyBorder="1" applyAlignment="1" applyProtection="1">
      <alignment horizontal="right" vertical="center"/>
      <protection/>
    </xf>
    <xf numFmtId="186" fontId="12" fillId="5" borderId="3" xfId="21" applyNumberFormat="1" applyFont="1" applyFill="1" applyBorder="1" applyAlignment="1" applyProtection="1">
      <alignment horizontal="right" wrapText="1"/>
      <protection/>
    </xf>
    <xf numFmtId="186" fontId="12" fillId="4" borderId="3" xfId="21" applyNumberFormat="1" applyFont="1" applyFill="1" applyBorder="1" applyAlignment="1" applyProtection="1">
      <alignment horizontal="right" wrapText="1"/>
      <protection/>
    </xf>
    <xf numFmtId="0" fontId="12" fillId="0" borderId="0" xfId="21" applyFont="1" applyAlignment="1" applyProtection="1">
      <alignment/>
      <protection locked="0"/>
    </xf>
    <xf numFmtId="0" fontId="12" fillId="0" borderId="0" xfId="21" applyFont="1" applyProtection="1">
      <alignment vertical="center"/>
      <protection locked="0"/>
    </xf>
    <xf numFmtId="0" fontId="12" fillId="0" borderId="3" xfId="21" applyFont="1" applyFill="1" applyBorder="1" applyAlignment="1" applyProtection="1">
      <alignment vertical="center"/>
      <protection locked="0"/>
    </xf>
    <xf numFmtId="0" fontId="12" fillId="0" borderId="3" xfId="21" applyFont="1" applyFill="1" applyBorder="1" applyAlignment="1" applyProtection="1">
      <alignment horizontal="center" vertical="center"/>
      <protection locked="0"/>
    </xf>
    <xf numFmtId="0" fontId="12" fillId="0" borderId="3" xfId="21" applyFont="1" applyBorder="1" applyAlignment="1" applyProtection="1">
      <alignment horizontal="center" vertical="center" wrapText="1"/>
      <protection locked="0"/>
    </xf>
    <xf numFmtId="0" fontId="3" fillId="0" borderId="0" xfId="21" applyAlignment="1" applyProtection="1">
      <alignment vertical="center"/>
      <protection locked="0"/>
    </xf>
    <xf numFmtId="0" fontId="12" fillId="0" borderId="3" xfId="21" applyFont="1" applyBorder="1" applyAlignment="1" applyProtection="1">
      <alignment horizontal="center" vertical="center"/>
      <protection locked="0"/>
    </xf>
    <xf numFmtId="186" fontId="12" fillId="0" borderId="3" xfId="21" applyNumberFormat="1" applyFont="1" applyFill="1" applyBorder="1" applyAlignment="1" applyProtection="1">
      <alignment horizontal="right" wrapText="1"/>
      <protection locked="0"/>
    </xf>
    <xf numFmtId="0" fontId="12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Protection="1">
      <alignment vertical="center"/>
      <protection locked="0"/>
    </xf>
    <xf numFmtId="185" fontId="12" fillId="5" borderId="3" xfId="21" applyNumberFormat="1" applyFont="1" applyFill="1" applyBorder="1" applyAlignment="1" applyProtection="1">
      <alignment horizontal="right" vertical="center" wrapText="1"/>
      <protection/>
    </xf>
    <xf numFmtId="185" fontId="12" fillId="4" borderId="3" xfId="21" applyNumberFormat="1" applyFont="1" applyFill="1" applyBorder="1" applyAlignment="1" applyProtection="1">
      <alignment horizontal="right" vertical="center" wrapText="1"/>
      <protection/>
    </xf>
    <xf numFmtId="185" fontId="12" fillId="5" borderId="3" xfId="21" applyNumberFormat="1" applyFont="1" applyFill="1" applyBorder="1" applyAlignment="1" applyProtection="1">
      <alignment horizontal="center" vertical="center" wrapText="1"/>
      <protection/>
    </xf>
    <xf numFmtId="185" fontId="12" fillId="4" borderId="3" xfId="21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" fillId="2" borderId="24" xfId="21" applyFont="1" applyFill="1" applyBorder="1" applyAlignment="1" applyProtection="1">
      <alignment horizontal="center" vertical="center" wrapText="1"/>
      <protection locked="0"/>
    </xf>
    <xf numFmtId="0" fontId="3" fillId="2" borderId="25" xfId="21" applyFont="1" applyFill="1" applyBorder="1" applyAlignment="1" applyProtection="1">
      <alignment horizontal="center" vertical="center" wrapText="1"/>
      <protection locked="0"/>
    </xf>
    <xf numFmtId="0" fontId="3" fillId="2" borderId="26" xfId="21" applyFont="1" applyFill="1" applyBorder="1" applyAlignment="1" applyProtection="1">
      <alignment horizontal="center" vertical="center" wrapText="1"/>
      <protection locked="0"/>
    </xf>
    <xf numFmtId="0" fontId="3" fillId="2" borderId="27" xfId="21" applyFont="1" applyFill="1" applyBorder="1" applyAlignment="1" applyProtection="1">
      <alignment horizontal="center" vertical="center" wrapText="1"/>
      <protection locked="0"/>
    </xf>
    <xf numFmtId="0" fontId="3" fillId="2" borderId="28" xfId="21" applyFont="1" applyFill="1" applyBorder="1" applyAlignment="1" applyProtection="1">
      <alignment horizontal="center" vertical="center" wrapText="1"/>
      <protection locked="0"/>
    </xf>
    <xf numFmtId="0" fontId="3" fillId="2" borderId="29" xfId="21" applyFont="1" applyFill="1" applyBorder="1" applyAlignment="1" applyProtection="1">
      <alignment horizontal="center" vertical="center" wrapText="1"/>
      <protection locked="0"/>
    </xf>
    <xf numFmtId="0" fontId="3" fillId="2" borderId="30" xfId="21" applyFont="1" applyFill="1" applyBorder="1" applyAlignment="1" applyProtection="1">
      <alignment horizontal="center" vertical="center" wrapText="1"/>
      <protection locked="0"/>
    </xf>
    <xf numFmtId="0" fontId="3" fillId="2" borderId="7" xfId="21" applyFont="1" applyFill="1" applyBorder="1" applyAlignment="1" applyProtection="1">
      <alignment horizontal="center" vertical="center" wrapText="1"/>
      <protection locked="0"/>
    </xf>
    <xf numFmtId="0" fontId="3" fillId="2" borderId="31" xfId="21" applyFont="1" applyFill="1" applyBorder="1" applyAlignment="1" applyProtection="1">
      <alignment horizontal="center" vertical="center" wrapText="1"/>
      <protection locked="0"/>
    </xf>
    <xf numFmtId="0" fontId="3" fillId="2" borderId="32" xfId="21" applyFont="1" applyFill="1" applyBorder="1" applyAlignment="1" applyProtection="1">
      <alignment horizontal="center" vertical="center"/>
      <protection locked="0"/>
    </xf>
    <xf numFmtId="0" fontId="3" fillId="2" borderId="33" xfId="21" applyFont="1" applyFill="1" applyBorder="1" applyAlignment="1" applyProtection="1">
      <alignment horizontal="center" vertical="center"/>
      <protection locked="0"/>
    </xf>
    <xf numFmtId="0" fontId="3" fillId="2" borderId="34" xfId="21" applyFont="1" applyFill="1" applyBorder="1" applyAlignment="1" applyProtection="1">
      <alignment horizontal="center" vertical="center"/>
      <protection locked="0"/>
    </xf>
    <xf numFmtId="0" fontId="3" fillId="2" borderId="35" xfId="21" applyFont="1" applyFill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3" fillId="2" borderId="14" xfId="21" applyFont="1" applyFill="1" applyBorder="1" applyAlignment="1" applyProtection="1">
      <alignment horizontal="center" vertical="center"/>
      <protection locked="0"/>
    </xf>
    <xf numFmtId="0" fontId="3" fillId="3" borderId="36" xfId="21" applyFont="1" applyFill="1" applyBorder="1" applyAlignment="1" applyProtection="1">
      <alignment horizontal="center" vertical="center"/>
      <protection locked="0"/>
    </xf>
    <xf numFmtId="0" fontId="3" fillId="3" borderId="37" xfId="21" applyFont="1" applyFill="1" applyBorder="1" applyAlignment="1" applyProtection="1">
      <alignment horizontal="center" vertical="center"/>
      <protection locked="0"/>
    </xf>
    <xf numFmtId="0" fontId="3" fillId="3" borderId="38" xfId="21" applyFont="1" applyFill="1" applyBorder="1" applyAlignment="1" applyProtection="1">
      <alignment horizontal="center" vertical="center"/>
      <protection locked="0"/>
    </xf>
    <xf numFmtId="0" fontId="3" fillId="3" borderId="36" xfId="21" applyFont="1" applyFill="1" applyBorder="1" applyAlignment="1" applyProtection="1">
      <alignment horizontal="center"/>
      <protection locked="0"/>
    </xf>
    <xf numFmtId="0" fontId="3" fillId="3" borderId="37" xfId="21" applyFont="1" applyFill="1" applyBorder="1" applyAlignment="1" applyProtection="1">
      <alignment horizontal="center"/>
      <protection locked="0"/>
    </xf>
    <xf numFmtId="0" fontId="3" fillId="3" borderId="38" xfId="21" applyFont="1" applyFill="1" applyBorder="1" applyAlignment="1" applyProtection="1">
      <alignment horizontal="center"/>
      <protection locked="0"/>
    </xf>
    <xf numFmtId="0" fontId="3" fillId="0" borderId="0" xfId="2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39" xfId="0" applyBorder="1" applyAlignment="1">
      <alignment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環境家計簿（環境省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7月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8月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'夏季（7月～9月）'!$I$9:$I$14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9月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'夏季（7月～9月）'!$L$9:$L$14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194677"/>
        <c:axId val="7425502"/>
      </c:barChart>
      <c:catAx>
        <c:axId val="2319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7425502"/>
        <c:crosses val="autoZero"/>
        <c:auto val="0"/>
        <c:lblOffset val="100"/>
        <c:noMultiLvlLbl val="0"/>
      </c:catAx>
      <c:valAx>
        <c:axId val="742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1946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12月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1月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'冬季（12月～2月）'!$I$9:$I$14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2月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'冬季（12月～2月）'!$L$9:$L$14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829519"/>
        <c:axId val="64594760"/>
      </c:barChart>
      <c:catAx>
        <c:axId val="6682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64594760"/>
        <c:crosses val="autoZero"/>
        <c:auto val="0"/>
        <c:lblOffset val="100"/>
        <c:noMultiLvlLbl val="0"/>
      </c:catAx>
      <c:valAx>
        <c:axId val="6459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8295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CO２排出量の推移（</a:t>
            </a:r>
            <a:r>
              <a:rPr lang="en-US" cap="none" sz="1075" b="1" i="0" u="none" baseline="0">
                <a:solidFill>
                  <a:srgbClr val="0000FF"/>
                </a:solidFill>
              </a:rPr>
              <a:t>夏期</a:t>
            </a:r>
            <a:r>
              <a:rPr lang="en-US" cap="none" sz="1075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525"/>
          <c:w val="0.9375"/>
          <c:h val="0.9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'実績表（夏期・冬期版）'!$D$3:$I$3</c:f>
              <c:strCache/>
            </c:strRef>
          </c:cat>
          <c:val>
            <c:numRef>
              <c:f>'実績表（夏期・冬期版）'!$D$7:$I$7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00" b="0" i="0" u="none" baseline="0"/>
            </a:pPr>
          </a:p>
        </c:txPr>
        <c:crossAx val="64793042"/>
        <c:crosses val="autoZero"/>
        <c:auto val="1"/>
        <c:lblOffset val="100"/>
        <c:noMultiLvlLbl val="0"/>
      </c:catAx>
      <c:valAx>
        <c:axId val="6479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4481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CO２排出量の推移（</a:t>
            </a:r>
            <a:r>
              <a:rPr lang="en-US" cap="none" sz="1075" b="1" i="0" u="none" baseline="0">
                <a:solidFill>
                  <a:srgbClr val="FF0000"/>
                </a:solidFill>
              </a:rPr>
              <a:t>冬期</a:t>
            </a:r>
            <a:r>
              <a:rPr lang="en-US" cap="none" sz="1075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6425"/>
          <c:w val="0.937"/>
          <c:h val="0.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'実績表（夏期・冬期版）'!$D$10:$I$10</c:f>
              <c:strCache/>
            </c:strRef>
          </c:cat>
          <c:val>
            <c:numRef>
              <c:f>'実績表（夏期・冬期版）'!$D$14:$I$14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50" b="0" i="0" u="none" baseline="0"/>
            </a:pPr>
          </a:p>
        </c:txPr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2664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123825</xdr:rowOff>
    </xdr:from>
    <xdr:to>
      <xdr:col>16</xdr:col>
      <xdr:colOff>581025</xdr:colOff>
      <xdr:row>2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6619875" y="123825"/>
          <a:ext cx="49339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「地球を救うCOCOちゃん運動」2007</a:t>
          </a:r>
        </a:p>
      </xdr:txBody>
    </xdr:sp>
    <xdr:clientData/>
  </xdr:twoCellAnchor>
  <xdr:twoCellAnchor>
    <xdr:from>
      <xdr:col>3</xdr:col>
      <xdr:colOff>200025</xdr:colOff>
      <xdr:row>4</xdr:row>
      <xdr:rowOff>152400</xdr:rowOff>
    </xdr:from>
    <xdr:to>
      <xdr:col>14</xdr:col>
      <xdr:colOff>647700</xdr:colOff>
      <xdr:row>12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2257425" y="800100"/>
          <a:ext cx="7991475" cy="1209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オフィスにおけるエコチェック</a:t>
          </a:r>
        </a:p>
      </xdr:txBody>
    </xdr:sp>
    <xdr:clientData/>
  </xdr:twoCellAnchor>
  <xdr:twoCellAnchor editAs="oneCell">
    <xdr:from>
      <xdr:col>4</xdr:col>
      <xdr:colOff>447675</xdr:colOff>
      <xdr:row>20</xdr:row>
      <xdr:rowOff>38100</xdr:rowOff>
    </xdr:from>
    <xdr:to>
      <xdr:col>13</xdr:col>
      <xdr:colOff>66675</xdr:colOff>
      <xdr:row>39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276600"/>
          <a:ext cx="5791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14</xdr:row>
      <xdr:rowOff>38100</xdr:rowOff>
    </xdr:from>
    <xdr:to>
      <xdr:col>10</xdr:col>
      <xdr:colOff>447675</xdr:colOff>
      <xdr:row>17</xdr:row>
      <xdr:rowOff>38100</xdr:rowOff>
    </xdr:to>
    <xdr:sp>
      <xdr:nvSpPr>
        <xdr:cNvPr id="4" name="AutoShape 9"/>
        <xdr:cNvSpPr>
          <a:spLocks/>
        </xdr:cNvSpPr>
      </xdr:nvSpPr>
      <xdr:spPr>
        <a:xfrm>
          <a:off x="5248275" y="2305050"/>
          <a:ext cx="20574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記入用紙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0.65575</cdr:x>
      <cdr:y>0.0395</cdr:y>
    </cdr:to>
    <cdr:sp>
      <cdr:nvSpPr>
        <cdr:cNvPr id="1" name="Rectangle 1"/>
        <cdr:cNvSpPr>
          <a:spLocks/>
        </cdr:cNvSpPr>
      </cdr:nvSpPr>
      <cdr:spPr>
        <a:xfrm>
          <a:off x="0" y="0"/>
          <a:ext cx="6715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371475</xdr:rowOff>
    </xdr:from>
    <xdr:to>
      <xdr:col>7</xdr:col>
      <xdr:colOff>123825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48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39</xdr:row>
      <xdr:rowOff>57150</xdr:rowOff>
    </xdr:from>
    <xdr:ext cx="85725" cy="180975"/>
    <xdr:sp>
      <xdr:nvSpPr>
        <xdr:cNvPr id="2" name="TextBox 2"/>
        <xdr:cNvSpPr txBox="1">
          <a:spLocks noChangeArrowheads="1"/>
        </xdr:cNvSpPr>
      </xdr:nvSpPr>
      <xdr:spPr>
        <a:xfrm>
          <a:off x="4457700" y="9182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857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807720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12966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47625</xdr:rowOff>
    </xdr:from>
    <xdr:to>
      <xdr:col>12</xdr:col>
      <xdr:colOff>942975</xdr:colOff>
      <xdr:row>4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6115050" y="47625"/>
          <a:ext cx="6124575" cy="1466850"/>
        </a:xfrm>
        <a:prstGeom prst="wedgeRectCallout">
          <a:avLst>
            <a:gd name="adj1" fmla="val -53388"/>
            <a:gd name="adj2" fmla="val 19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　　　　　　　</a:t>
          </a:r>
          <a:r>
            <a:rPr lang="en-US" cap="none" sz="1000" b="0" i="0" u="none" baseline="0"/>
            <a:t>　</a:t>
          </a:r>
          <a:r>
            <a:rPr lang="en-US" cap="none" sz="1000" b="0" i="0" u="none" baseline="0"/>
            <a:t>目標を設定してみよう！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ステップ1：組合事務所および職場事務所において実際にどれだけのＣＯ２排出量を排出し　
　　　　　 ているのか記録してみては。
ステップ2：次年度以降、2010年までに計画をたて、着実な削減に向け取り組もう。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2005年時点で1990年に比べ温室効果ガス総排出量は8.1％増加、2010年度の目標に対し「オフィス部門」は42.2％増加しています。</a:t>
          </a:r>
        </a:p>
      </xdr:txBody>
    </xdr:sp>
    <xdr:clientData/>
  </xdr:twoCellAnchor>
  <xdr:twoCellAnchor>
    <xdr:from>
      <xdr:col>12</xdr:col>
      <xdr:colOff>47625</xdr:colOff>
      <xdr:row>22</xdr:row>
      <xdr:rowOff>114300</xdr:rowOff>
    </xdr:from>
    <xdr:to>
      <xdr:col>12</xdr:col>
      <xdr:colOff>923925</xdr:colOff>
      <xdr:row>24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11344275" y="5610225"/>
          <a:ext cx="885825" cy="390525"/>
        </a:xfrm>
        <a:prstGeom prst="wedgeRoundRectCallout">
          <a:avLst>
            <a:gd name="adj1" fmla="val 3087"/>
            <a:gd name="adj2" fmla="val -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33</xdr:row>
      <xdr:rowOff>133350</xdr:rowOff>
    </xdr:from>
    <xdr:to>
      <xdr:col>11</xdr:col>
      <xdr:colOff>990600</xdr:colOff>
      <xdr:row>72</xdr:row>
      <xdr:rowOff>66675</xdr:rowOff>
    </xdr:to>
    <xdr:graphicFrame>
      <xdr:nvGraphicFramePr>
        <xdr:cNvPr id="9" name="Chart 9"/>
        <xdr:cNvGraphicFramePr/>
      </xdr:nvGraphicFramePr>
      <xdr:xfrm>
        <a:off x="771525" y="817245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209550</xdr:rowOff>
    </xdr:from>
    <xdr:to>
      <xdr:col>8</xdr:col>
      <xdr:colOff>1123950</xdr:colOff>
      <xdr:row>21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180975" y="4105275"/>
          <a:ext cx="7743825" cy="1247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排出係数をかけ算し、排出量欄に記入してください。この合計が事務所から出されている　
　　ＣＯ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の量です。※画面に使用量データを入力すれば自動計算されます。
４．金額の欄には、その月の使用量に該当する金額を記入してください。前月からいくら節約したかわかります。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0.667</cdr:x>
      <cdr:y>0.03925</cdr:y>
    </cdr:to>
    <cdr:sp>
      <cdr:nvSpPr>
        <cdr:cNvPr id="1" name="Rectangle 1"/>
        <cdr:cNvSpPr>
          <a:spLocks/>
        </cdr:cNvSpPr>
      </cdr:nvSpPr>
      <cdr:spPr>
        <a:xfrm>
          <a:off x="0" y="0"/>
          <a:ext cx="6829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371475</xdr:rowOff>
    </xdr:from>
    <xdr:to>
      <xdr:col>7</xdr:col>
      <xdr:colOff>123825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48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39</xdr:row>
      <xdr:rowOff>57150</xdr:rowOff>
    </xdr:from>
    <xdr:ext cx="85725" cy="180975"/>
    <xdr:sp>
      <xdr:nvSpPr>
        <xdr:cNvPr id="2" name="TextBox 3"/>
        <xdr:cNvSpPr txBox="1">
          <a:spLocks noChangeArrowheads="1"/>
        </xdr:cNvSpPr>
      </xdr:nvSpPr>
      <xdr:spPr>
        <a:xfrm>
          <a:off x="4457700" y="9182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Line 4"/>
        <xdr:cNvSpPr>
          <a:spLocks/>
        </xdr:cNvSpPr>
      </xdr:nvSpPr>
      <xdr:spPr>
        <a:xfrm>
          <a:off x="4857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>
          <a:off x="48577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>
          <a:off x="807720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>
          <a:off x="112966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0</xdr:row>
      <xdr:rowOff>66675</xdr:rowOff>
    </xdr:from>
    <xdr:to>
      <xdr:col>12</xdr:col>
      <xdr:colOff>942975</xdr:colOff>
      <xdr:row>5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6267450" y="66675"/>
          <a:ext cx="5972175" cy="1514475"/>
        </a:xfrm>
        <a:prstGeom prst="wedgeRectCallout">
          <a:avLst>
            <a:gd name="adj1" fmla="val -55486"/>
            <a:gd name="adj2" fmla="val 2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　　　　　　</a:t>
          </a:r>
          <a:r>
            <a:rPr lang="en-US" cap="none" sz="1000" b="0" i="0" u="none" baseline="0"/>
            <a:t>目標を設定してみよう！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ステップ1：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組合事務所および職場事務所において実際にどれだけのＣＯ２排出量を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　　　　 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排出しているのか記録してみては。　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ステップ2：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次年度以降、2010年までに計画をたて、着実な削減に向け取り組もう。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2005年時点で1990年に比べ温室効果ガス総排出量は8.1％増加、2010年度の目標に対し「オフィス部門」は42.2％増加しています。</a:t>
          </a:r>
        </a:p>
      </xdr:txBody>
    </xdr:sp>
    <xdr:clientData/>
  </xdr:twoCellAnchor>
  <xdr:twoCellAnchor>
    <xdr:from>
      <xdr:col>12</xdr:col>
      <xdr:colOff>47625</xdr:colOff>
      <xdr:row>22</xdr:row>
      <xdr:rowOff>114300</xdr:rowOff>
    </xdr:from>
    <xdr:to>
      <xdr:col>12</xdr:col>
      <xdr:colOff>923925</xdr:colOff>
      <xdr:row>24</xdr:row>
      <xdr:rowOff>38100</xdr:rowOff>
    </xdr:to>
    <xdr:sp>
      <xdr:nvSpPr>
        <xdr:cNvPr id="8" name="AutoShape 9"/>
        <xdr:cNvSpPr>
          <a:spLocks/>
        </xdr:cNvSpPr>
      </xdr:nvSpPr>
      <xdr:spPr>
        <a:xfrm>
          <a:off x="11344275" y="5610225"/>
          <a:ext cx="885825" cy="390525"/>
        </a:xfrm>
        <a:prstGeom prst="wedgeRoundRectCallout">
          <a:avLst>
            <a:gd name="adj1" fmla="val 3087"/>
            <a:gd name="adj2" fmla="val -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33</xdr:row>
      <xdr:rowOff>133350</xdr:rowOff>
    </xdr:from>
    <xdr:to>
      <xdr:col>11</xdr:col>
      <xdr:colOff>990600</xdr:colOff>
      <xdr:row>72</xdr:row>
      <xdr:rowOff>66675</xdr:rowOff>
    </xdr:to>
    <xdr:graphicFrame>
      <xdr:nvGraphicFramePr>
        <xdr:cNvPr id="9" name="Chart 10"/>
        <xdr:cNvGraphicFramePr/>
      </xdr:nvGraphicFramePr>
      <xdr:xfrm>
        <a:off x="771525" y="817245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209550</xdr:rowOff>
    </xdr:from>
    <xdr:to>
      <xdr:col>8</xdr:col>
      <xdr:colOff>1104900</xdr:colOff>
      <xdr:row>21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180975" y="4105275"/>
          <a:ext cx="7724775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３．使用量とＣＯ２排出係数をかけ算し、排出量欄に記入してください。この合計が事務所から出されている　
　　ＣＯ２の量です。※画面に使用量データを入力すれば自動計算されます。
４．金額の欄には、その月の使用量に該当する金額を記入してください。前月からいくら節約したかわかります。
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57150</xdr:rowOff>
    </xdr:from>
    <xdr:ext cx="85725" cy="190500"/>
    <xdr:sp>
      <xdr:nvSpPr>
        <xdr:cNvPr id="1" name="TextBox 3"/>
        <xdr:cNvSpPr txBox="1">
          <a:spLocks noChangeArrowheads="1"/>
        </xdr:cNvSpPr>
      </xdr:nvSpPr>
      <xdr:spPr>
        <a:xfrm>
          <a:off x="23431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23431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876300</xdr:colOff>
      <xdr:row>13</xdr:row>
      <xdr:rowOff>57150</xdr:rowOff>
    </xdr:from>
    <xdr:ext cx="85725" cy="190500"/>
    <xdr:sp>
      <xdr:nvSpPr>
        <xdr:cNvPr id="3" name="TextBox 11"/>
        <xdr:cNvSpPr txBox="1">
          <a:spLocks noChangeArrowheads="1"/>
        </xdr:cNvSpPr>
      </xdr:nvSpPr>
      <xdr:spPr>
        <a:xfrm>
          <a:off x="3219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876300</xdr:colOff>
      <xdr:row>13</xdr:row>
      <xdr:rowOff>57150</xdr:rowOff>
    </xdr:from>
    <xdr:ext cx="85725" cy="190500"/>
    <xdr:sp>
      <xdr:nvSpPr>
        <xdr:cNvPr id="4" name="TextBox 12"/>
        <xdr:cNvSpPr txBox="1">
          <a:spLocks noChangeArrowheads="1"/>
        </xdr:cNvSpPr>
      </xdr:nvSpPr>
      <xdr:spPr>
        <a:xfrm>
          <a:off x="46482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57150</xdr:rowOff>
    </xdr:from>
    <xdr:ext cx="85725" cy="190500"/>
    <xdr:sp>
      <xdr:nvSpPr>
        <xdr:cNvPr id="5" name="TextBox 13"/>
        <xdr:cNvSpPr txBox="1">
          <a:spLocks noChangeArrowheads="1"/>
        </xdr:cNvSpPr>
      </xdr:nvSpPr>
      <xdr:spPr>
        <a:xfrm>
          <a:off x="60769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876300</xdr:colOff>
      <xdr:row>13</xdr:row>
      <xdr:rowOff>57150</xdr:rowOff>
    </xdr:from>
    <xdr:ext cx="85725" cy="190500"/>
    <xdr:sp>
      <xdr:nvSpPr>
        <xdr:cNvPr id="6" name="TextBox 14"/>
        <xdr:cNvSpPr txBox="1">
          <a:spLocks noChangeArrowheads="1"/>
        </xdr:cNvSpPr>
      </xdr:nvSpPr>
      <xdr:spPr>
        <a:xfrm>
          <a:off x="75057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876300</xdr:colOff>
      <xdr:row>13</xdr:row>
      <xdr:rowOff>57150</xdr:rowOff>
    </xdr:from>
    <xdr:ext cx="85725" cy="190500"/>
    <xdr:sp>
      <xdr:nvSpPr>
        <xdr:cNvPr id="7" name="TextBox 15"/>
        <xdr:cNvSpPr txBox="1">
          <a:spLocks noChangeArrowheads="1"/>
        </xdr:cNvSpPr>
      </xdr:nvSpPr>
      <xdr:spPr>
        <a:xfrm>
          <a:off x="8934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876300</xdr:colOff>
      <xdr:row>13</xdr:row>
      <xdr:rowOff>57150</xdr:rowOff>
    </xdr:from>
    <xdr:ext cx="85725" cy="190500"/>
    <xdr:sp>
      <xdr:nvSpPr>
        <xdr:cNvPr id="8" name="TextBox 16"/>
        <xdr:cNvSpPr txBox="1">
          <a:spLocks noChangeArrowheads="1"/>
        </xdr:cNvSpPr>
      </xdr:nvSpPr>
      <xdr:spPr>
        <a:xfrm>
          <a:off x="103632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15</xdr:row>
      <xdr:rowOff>161925</xdr:rowOff>
    </xdr:from>
    <xdr:to>
      <xdr:col>5</xdr:col>
      <xdr:colOff>390525</xdr:colOff>
      <xdr:row>31</xdr:row>
      <xdr:rowOff>85725</xdr:rowOff>
    </xdr:to>
    <xdr:graphicFrame>
      <xdr:nvGraphicFramePr>
        <xdr:cNvPr id="9" name="Chart 17"/>
        <xdr:cNvGraphicFramePr/>
      </xdr:nvGraphicFramePr>
      <xdr:xfrm>
        <a:off x="438150" y="3514725"/>
        <a:ext cx="51530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809625</xdr:colOff>
      <xdr:row>15</xdr:row>
      <xdr:rowOff>161925</xdr:rowOff>
    </xdr:from>
    <xdr:to>
      <xdr:col>10</xdr:col>
      <xdr:colOff>28575</xdr:colOff>
      <xdr:row>31</xdr:row>
      <xdr:rowOff>47625</xdr:rowOff>
    </xdr:to>
    <xdr:graphicFrame>
      <xdr:nvGraphicFramePr>
        <xdr:cNvPr id="10" name="Chart 18"/>
        <xdr:cNvGraphicFramePr/>
      </xdr:nvGraphicFramePr>
      <xdr:xfrm>
        <a:off x="6010275" y="3514725"/>
        <a:ext cx="5153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5:Q48"/>
  <sheetViews>
    <sheetView showGridLines="0" workbookViewId="0" topLeftCell="C40">
      <selection activeCell="O25" sqref="O25"/>
    </sheetView>
  </sheetViews>
  <sheetFormatPr defaultColWidth="9.00390625" defaultRowHeight="12.75"/>
  <sheetData>
    <row r="45" spans="9:17" ht="12">
      <c r="I45" s="61" t="s">
        <v>49</v>
      </c>
      <c r="J45" s="62"/>
      <c r="K45" s="63"/>
      <c r="L45" s="64" t="s">
        <v>50</v>
      </c>
      <c r="M45" s="65"/>
      <c r="N45" s="66"/>
      <c r="O45" s="64" t="s">
        <v>51</v>
      </c>
      <c r="P45" s="65"/>
      <c r="Q45" s="66"/>
    </row>
    <row r="46" spans="9:17" ht="12" customHeight="1">
      <c r="I46" s="67"/>
      <c r="J46" s="68"/>
      <c r="K46" s="69"/>
      <c r="L46" s="76"/>
      <c r="M46" s="77"/>
      <c r="N46" s="78"/>
      <c r="O46" s="76"/>
      <c r="P46" s="77"/>
      <c r="Q46" s="78"/>
    </row>
    <row r="47" spans="9:17" ht="12" customHeight="1">
      <c r="I47" s="70"/>
      <c r="J47" s="71"/>
      <c r="K47" s="72"/>
      <c r="L47" s="79"/>
      <c r="M47" s="80"/>
      <c r="N47" s="81"/>
      <c r="O47" s="79"/>
      <c r="P47" s="80"/>
      <c r="Q47" s="81"/>
    </row>
    <row r="48" spans="9:17" ht="12" customHeight="1">
      <c r="I48" s="73"/>
      <c r="J48" s="74"/>
      <c r="K48" s="75"/>
      <c r="L48" s="82"/>
      <c r="M48" s="83"/>
      <c r="N48" s="84"/>
      <c r="O48" s="82"/>
      <c r="P48" s="83"/>
      <c r="Q48" s="84"/>
    </row>
  </sheetData>
  <mergeCells count="6">
    <mergeCell ref="I45:K45"/>
    <mergeCell ref="L45:N45"/>
    <mergeCell ref="O45:Q45"/>
    <mergeCell ref="I46:K48"/>
    <mergeCell ref="L46:N48"/>
    <mergeCell ref="O46:Q48"/>
  </mergeCells>
  <printOptions/>
  <pageMargins left="0.23" right="0.26" top="0.38" bottom="0.23" header="0.512" footer="0.3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35"/>
  <sheetViews>
    <sheetView showGridLines="0" workbookViewId="0" topLeftCell="A16">
      <selection activeCell="F29" sqref="F29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3" ht="43.5" customHeight="1"/>
    <row r="4" ht="30.75" customHeight="1">
      <c r="B4" s="2" t="s">
        <v>52</v>
      </c>
    </row>
    <row r="5" spans="2:3" ht="23.25" customHeight="1" thickBot="1">
      <c r="B5" s="28" t="s">
        <v>47</v>
      </c>
      <c r="C5" s="2"/>
    </row>
    <row r="6" spans="2:13" ht="21.75" customHeight="1">
      <c r="B6" s="85" t="s">
        <v>3</v>
      </c>
      <c r="C6" s="85" t="s">
        <v>12</v>
      </c>
      <c r="D6" s="88" t="s">
        <v>4</v>
      </c>
      <c r="E6" s="91" t="s">
        <v>23</v>
      </c>
      <c r="F6" s="92"/>
      <c r="G6" s="93"/>
      <c r="H6" s="91" t="s">
        <v>24</v>
      </c>
      <c r="I6" s="92"/>
      <c r="J6" s="93"/>
      <c r="K6" s="91" t="s">
        <v>25</v>
      </c>
      <c r="L6" s="92"/>
      <c r="M6" s="93"/>
    </row>
    <row r="7" spans="2:13" ht="15" customHeight="1">
      <c r="B7" s="86"/>
      <c r="C7" s="86"/>
      <c r="D7" s="89"/>
      <c r="E7" s="94" t="s">
        <v>0</v>
      </c>
      <c r="F7" s="3" t="s">
        <v>1</v>
      </c>
      <c r="G7" s="96" t="s">
        <v>43</v>
      </c>
      <c r="H7" s="94" t="s">
        <v>0</v>
      </c>
      <c r="I7" s="3" t="s">
        <v>1</v>
      </c>
      <c r="J7" s="96" t="s">
        <v>2</v>
      </c>
      <c r="K7" s="94" t="s">
        <v>0</v>
      </c>
      <c r="L7" s="3" t="s">
        <v>1</v>
      </c>
      <c r="M7" s="96" t="s">
        <v>2</v>
      </c>
    </row>
    <row r="8" spans="2:13" ht="15" customHeight="1">
      <c r="B8" s="87"/>
      <c r="C8" s="87"/>
      <c r="D8" s="90"/>
      <c r="E8" s="95"/>
      <c r="F8" s="4" t="s">
        <v>5</v>
      </c>
      <c r="G8" s="97"/>
      <c r="H8" s="95"/>
      <c r="I8" s="4" t="s">
        <v>5</v>
      </c>
      <c r="J8" s="97"/>
      <c r="K8" s="95"/>
      <c r="L8" s="4" t="s">
        <v>5</v>
      </c>
      <c r="M8" s="97"/>
    </row>
    <row r="9" spans="2:13" ht="18.75" customHeight="1">
      <c r="B9" s="5" t="s">
        <v>14</v>
      </c>
      <c r="C9" s="6" t="s">
        <v>15</v>
      </c>
      <c r="D9" s="7"/>
      <c r="E9" s="32"/>
      <c r="F9" s="41" t="str">
        <f aca="true" t="shared" si="0" ref="F9:F14">IF(E9=0,"kg",$D9*E9)</f>
        <v>kg</v>
      </c>
      <c r="G9" s="33" t="s">
        <v>44</v>
      </c>
      <c r="H9" s="8"/>
      <c r="I9" s="41" t="str">
        <f aca="true" t="shared" si="1" ref="I9:I14">IF(H9=0,"kg",$D9*H9)</f>
        <v>kg</v>
      </c>
      <c r="J9" s="33" t="s">
        <v>44</v>
      </c>
      <c r="K9" s="8"/>
      <c r="L9" s="41" t="str">
        <f aca="true" t="shared" si="2" ref="L9:L14">IF(K9=0,"kg",$D9*K9)</f>
        <v>kg</v>
      </c>
      <c r="M9" s="33" t="s">
        <v>44</v>
      </c>
    </row>
    <row r="10" spans="2:13" ht="18.75" customHeight="1">
      <c r="B10" s="5" t="s">
        <v>16</v>
      </c>
      <c r="C10" s="6" t="s">
        <v>17</v>
      </c>
      <c r="D10" s="7">
        <v>2.1</v>
      </c>
      <c r="E10" s="32"/>
      <c r="F10" s="41" t="str">
        <f t="shared" si="0"/>
        <v>kg</v>
      </c>
      <c r="G10" s="33" t="s">
        <v>44</v>
      </c>
      <c r="H10" s="8"/>
      <c r="I10" s="41" t="str">
        <f t="shared" si="1"/>
        <v>kg</v>
      </c>
      <c r="J10" s="33" t="s">
        <v>44</v>
      </c>
      <c r="K10" s="8"/>
      <c r="L10" s="41" t="str">
        <f t="shared" si="2"/>
        <v>kg</v>
      </c>
      <c r="M10" s="33" t="s">
        <v>44</v>
      </c>
    </row>
    <row r="11" spans="2:13" ht="18.75" customHeight="1">
      <c r="B11" s="5" t="s">
        <v>18</v>
      </c>
      <c r="C11" s="6" t="s">
        <v>17</v>
      </c>
      <c r="D11" s="7">
        <v>6.3</v>
      </c>
      <c r="E11" s="32"/>
      <c r="F11" s="41" t="str">
        <f t="shared" si="0"/>
        <v>kg</v>
      </c>
      <c r="G11" s="33" t="s">
        <v>44</v>
      </c>
      <c r="H11" s="8"/>
      <c r="I11" s="41" t="str">
        <f t="shared" si="1"/>
        <v>kg</v>
      </c>
      <c r="J11" s="33" t="s">
        <v>44</v>
      </c>
      <c r="K11" s="8"/>
      <c r="L11" s="41" t="str">
        <f t="shared" si="2"/>
        <v>kg</v>
      </c>
      <c r="M11" s="33" t="s">
        <v>44</v>
      </c>
    </row>
    <row r="12" spans="2:13" ht="18.75" customHeight="1">
      <c r="B12" s="5" t="s">
        <v>13</v>
      </c>
      <c r="C12" s="6" t="s">
        <v>19</v>
      </c>
      <c r="D12" s="7">
        <v>0.58</v>
      </c>
      <c r="E12" s="32"/>
      <c r="F12" s="41" t="str">
        <f t="shared" si="0"/>
        <v>kg</v>
      </c>
      <c r="G12" s="33" t="s">
        <v>44</v>
      </c>
      <c r="H12" s="8"/>
      <c r="I12" s="41" t="str">
        <f t="shared" si="1"/>
        <v>kg</v>
      </c>
      <c r="J12" s="33" t="s">
        <v>44</v>
      </c>
      <c r="K12" s="8"/>
      <c r="L12" s="41" t="str">
        <f t="shared" si="2"/>
        <v>kg</v>
      </c>
      <c r="M12" s="33" t="s">
        <v>44</v>
      </c>
    </row>
    <row r="13" spans="2:13" ht="18.75" customHeight="1">
      <c r="B13" s="5" t="s">
        <v>20</v>
      </c>
      <c r="C13" s="6" t="s">
        <v>21</v>
      </c>
      <c r="D13" s="7">
        <v>2.5</v>
      </c>
      <c r="E13" s="32"/>
      <c r="F13" s="41" t="str">
        <f t="shared" si="0"/>
        <v>kg</v>
      </c>
      <c r="G13" s="33" t="s">
        <v>44</v>
      </c>
      <c r="H13" s="8"/>
      <c r="I13" s="41" t="str">
        <f t="shared" si="1"/>
        <v>kg</v>
      </c>
      <c r="J13" s="33" t="s">
        <v>44</v>
      </c>
      <c r="K13" s="8"/>
      <c r="L13" s="41" t="str">
        <f t="shared" si="2"/>
        <v>kg</v>
      </c>
      <c r="M13" s="33" t="s">
        <v>44</v>
      </c>
    </row>
    <row r="14" spans="2:13" ht="18.75" customHeight="1" thickBot="1">
      <c r="B14" s="5" t="s">
        <v>22</v>
      </c>
      <c r="C14" s="6" t="s">
        <v>21</v>
      </c>
      <c r="D14" s="7">
        <v>2.3</v>
      </c>
      <c r="E14" s="32"/>
      <c r="F14" s="41" t="str">
        <f t="shared" si="0"/>
        <v>kg</v>
      </c>
      <c r="G14" s="33" t="s">
        <v>44</v>
      </c>
      <c r="H14" s="8"/>
      <c r="I14" s="41" t="str">
        <f t="shared" si="1"/>
        <v>kg</v>
      </c>
      <c r="J14" s="33" t="s">
        <v>44</v>
      </c>
      <c r="K14" s="8"/>
      <c r="L14" s="41" t="str">
        <f t="shared" si="2"/>
        <v>kg</v>
      </c>
      <c r="M14" s="33" t="s">
        <v>44</v>
      </c>
    </row>
    <row r="15" spans="2:13" ht="18.75" customHeight="1" thickBot="1">
      <c r="B15" s="98" t="s">
        <v>10</v>
      </c>
      <c r="C15" s="99"/>
      <c r="D15" s="99"/>
      <c r="E15" s="9" t="s">
        <v>11</v>
      </c>
      <c r="F15" s="42" t="str">
        <f>IF(SUM(F9:F14)=0,"kg",SUM(F9:F14))</f>
        <v>kg</v>
      </c>
      <c r="G15" s="37" t="str">
        <f>IF(SUM(G9:G14)=0,"円",SUM(G9:G14))</f>
        <v>円</v>
      </c>
      <c r="H15" s="9" t="s">
        <v>11</v>
      </c>
      <c r="I15" s="42" t="str">
        <f>IF(SUM(I9:I14)=0,"kg",SUM(I9:I14))</f>
        <v>kg</v>
      </c>
      <c r="J15" s="37" t="str">
        <f>IF(SUM(J9:J14)=0,"円",SUM(J9:J14))</f>
        <v>円</v>
      </c>
      <c r="K15" s="9" t="s">
        <v>11</v>
      </c>
      <c r="L15" s="42" t="str">
        <f>IF(SUM(L9:L14)=0,"kg",SUM(L9:L14))</f>
        <v>kg</v>
      </c>
      <c r="M15" s="37" t="str">
        <f>IF(SUM(M9:M14)=0,"円",SUM(M9:M14))</f>
        <v>円</v>
      </c>
    </row>
    <row r="16" spans="2:13" ht="18" customHeight="1" thickBot="1">
      <c r="B16" s="10"/>
      <c r="C16" s="10"/>
      <c r="D16" s="10"/>
      <c r="E16" s="11"/>
      <c r="F16" s="12"/>
      <c r="G16" s="13"/>
      <c r="H16" s="11"/>
      <c r="I16" s="12"/>
      <c r="J16" s="13"/>
      <c r="K16" s="11"/>
      <c r="L16" s="14"/>
      <c r="M16" s="15"/>
    </row>
    <row r="17" spans="2:13" ht="18" customHeight="1">
      <c r="B17" s="10"/>
      <c r="C17" s="10"/>
      <c r="D17" s="10"/>
      <c r="E17" s="11"/>
      <c r="F17" s="12"/>
      <c r="G17" s="13"/>
      <c r="H17" s="11"/>
      <c r="I17" s="12"/>
      <c r="J17" s="100" t="s">
        <v>37</v>
      </c>
      <c r="K17" s="101"/>
      <c r="L17" s="101"/>
      <c r="M17" s="102"/>
    </row>
    <row r="18" spans="2:13" ht="18" customHeight="1">
      <c r="B18" s="10"/>
      <c r="C18" s="10"/>
      <c r="D18" s="10"/>
      <c r="E18" s="11"/>
      <c r="F18" s="12"/>
      <c r="G18" s="13"/>
      <c r="H18" s="11"/>
      <c r="I18" s="12"/>
      <c r="J18" s="19"/>
      <c r="K18" s="20" t="s">
        <v>40</v>
      </c>
      <c r="L18" s="21" t="s">
        <v>7</v>
      </c>
      <c r="M18" s="22" t="s">
        <v>9</v>
      </c>
    </row>
    <row r="19" spans="2:13" ht="18" customHeight="1">
      <c r="B19" s="10"/>
      <c r="C19" s="10"/>
      <c r="D19" s="10"/>
      <c r="E19" s="11"/>
      <c r="F19" s="12"/>
      <c r="G19" s="13"/>
      <c r="H19" s="11"/>
      <c r="I19" s="12"/>
      <c r="J19" s="26" t="s">
        <v>38</v>
      </c>
      <c r="K19" s="43" t="str">
        <f>IF(OR(F15="kg",I15="kg"),"kg",I15-F15)</f>
        <v>kg</v>
      </c>
      <c r="L19" s="31" t="str">
        <f>IF(OR(F15="kg",I15="kg"),"％",(I15-F15)/F15*100)</f>
        <v>％</v>
      </c>
      <c r="M19" s="39"/>
    </row>
    <row r="20" spans="2:13" ht="18" customHeight="1">
      <c r="B20" s="10"/>
      <c r="C20" s="10"/>
      <c r="D20" s="10"/>
      <c r="E20" s="11"/>
      <c r="F20" s="12"/>
      <c r="G20" s="13"/>
      <c r="H20" s="11"/>
      <c r="I20" s="12"/>
      <c r="J20" s="26" t="s">
        <v>39</v>
      </c>
      <c r="K20" s="43" t="str">
        <f>IF(OR(F15="kg",L15="kg"),"kg",F15-L15)</f>
        <v>kg</v>
      </c>
      <c r="L20" s="31" t="str">
        <f>IF(OR(F15="kg",L15="kg"),"％",(L15-F15)/F15*100)</f>
        <v>％</v>
      </c>
      <c r="M20" s="39"/>
    </row>
    <row r="21" spans="2:13" ht="18" customHeight="1" thickBot="1">
      <c r="B21" s="10"/>
      <c r="C21" s="10"/>
      <c r="D21" s="10"/>
      <c r="E21" s="11"/>
      <c r="F21" s="12"/>
      <c r="G21" s="13"/>
      <c r="H21" s="11"/>
      <c r="I21" s="12"/>
      <c r="J21" s="23" t="s">
        <v>6</v>
      </c>
      <c r="K21" s="44" t="str">
        <f>IF(OR(K19="kg",K20="kg"),"kg",SUM(K19:K20))</f>
        <v>kg</v>
      </c>
      <c r="L21" s="38" t="str">
        <f>IF(OR(L19="％",L20="％"),"％",SUM(L19:L20))</f>
        <v>％</v>
      </c>
      <c r="M21" s="40"/>
    </row>
    <row r="22" spans="2:13" ht="18" customHeight="1" thickBot="1">
      <c r="B22" s="10"/>
      <c r="C22" s="10"/>
      <c r="D22" s="10"/>
      <c r="E22" s="11"/>
      <c r="F22" s="12"/>
      <c r="G22" s="13"/>
      <c r="H22" s="11"/>
      <c r="I22" s="12"/>
      <c r="J22" s="13"/>
      <c r="K22" s="11"/>
      <c r="L22" s="12"/>
      <c r="M22" s="15"/>
    </row>
    <row r="23" spans="2:13" ht="18" customHeight="1">
      <c r="B23" s="106" t="s">
        <v>56</v>
      </c>
      <c r="C23" s="107"/>
      <c r="D23" s="107"/>
      <c r="E23" s="107"/>
      <c r="F23" s="107"/>
      <c r="G23" s="107"/>
      <c r="H23" s="107"/>
      <c r="I23" s="108"/>
      <c r="J23" s="103" t="s">
        <v>8</v>
      </c>
      <c r="K23" s="104"/>
      <c r="L23" s="105"/>
      <c r="M23" s="15"/>
    </row>
    <row r="24" spans="2:12" ht="18.75" customHeight="1">
      <c r="B24" s="107"/>
      <c r="C24" s="107"/>
      <c r="D24" s="107"/>
      <c r="E24" s="107"/>
      <c r="F24" s="107"/>
      <c r="G24" s="107"/>
      <c r="H24" s="107"/>
      <c r="I24" s="108"/>
      <c r="J24" s="29" t="s">
        <v>38</v>
      </c>
      <c r="K24" s="30" t="s">
        <v>39</v>
      </c>
      <c r="L24" s="22" t="s">
        <v>6</v>
      </c>
    </row>
    <row r="25" spans="2:12" ht="18.75" customHeight="1" thickBot="1">
      <c r="B25" s="107"/>
      <c r="C25" s="107"/>
      <c r="D25" s="107"/>
      <c r="E25" s="107"/>
      <c r="F25" s="107"/>
      <c r="G25" s="107"/>
      <c r="H25" s="107"/>
      <c r="I25" s="108"/>
      <c r="J25" s="34" t="str">
        <f>IF(OR(G15="円",J15="円"),"円",G15-J15)</f>
        <v>円</v>
      </c>
      <c r="K25" s="35" t="str">
        <f>IF(OR(J15="円",M15="円"),"円",G15-M15)</f>
        <v>円</v>
      </c>
      <c r="L25" s="36" t="str">
        <f>IF(OR(J25="円",K25="円"),"円",J25+K25)</f>
        <v>円</v>
      </c>
    </row>
    <row r="26" ht="18.75" customHeight="1">
      <c r="B26" s="1" t="s">
        <v>57</v>
      </c>
    </row>
    <row r="27" ht="18.75" customHeight="1">
      <c r="B27" s="1" t="s">
        <v>58</v>
      </c>
    </row>
    <row r="28" ht="18.75" customHeight="1"/>
    <row r="29" spans="2:10" ht="18.75" customHeight="1">
      <c r="B29" s="24"/>
      <c r="C29" s="24"/>
      <c r="J29" s="25"/>
    </row>
    <row r="30" spans="2:3" ht="18.75" customHeight="1">
      <c r="B30" s="24"/>
      <c r="C30" s="24"/>
    </row>
    <row r="31" spans="2:3" ht="18.75" customHeight="1">
      <c r="B31" s="24"/>
      <c r="C31" s="24"/>
    </row>
    <row r="32" spans="2:3" ht="18.75" customHeight="1">
      <c r="B32" s="27"/>
      <c r="C32" s="24"/>
    </row>
    <row r="33" spans="2:10" ht="13.5" customHeight="1">
      <c r="B33" s="24"/>
      <c r="C33" s="24"/>
      <c r="J33" s="25"/>
    </row>
    <row r="34" spans="2:12" ht="15" customHeight="1">
      <c r="B34" s="16"/>
      <c r="C34" s="16"/>
      <c r="D34" s="16"/>
      <c r="E34" s="17"/>
      <c r="F34" s="17"/>
      <c r="G34" s="17"/>
      <c r="H34" s="17"/>
      <c r="I34" s="18"/>
      <c r="J34" s="18"/>
      <c r="K34" s="18"/>
      <c r="L34" s="17"/>
    </row>
    <row r="35" spans="2:12" ht="15" customHeight="1">
      <c r="B35" s="16"/>
      <c r="C35" s="16"/>
      <c r="D35" s="16"/>
      <c r="E35" s="17"/>
      <c r="F35" s="17"/>
      <c r="G35" s="17"/>
      <c r="H35" s="17"/>
      <c r="I35" s="18"/>
      <c r="J35" s="18"/>
      <c r="K35" s="18"/>
      <c r="L35" s="17"/>
    </row>
    <row r="36" ht="15" customHeight="1"/>
    <row r="37" ht="15" customHeight="1"/>
  </sheetData>
  <mergeCells count="16">
    <mergeCell ref="B15:D15"/>
    <mergeCell ref="J17:M17"/>
    <mergeCell ref="J23:L23"/>
    <mergeCell ref="B23:I25"/>
    <mergeCell ref="H6:J6"/>
    <mergeCell ref="K6:M6"/>
    <mergeCell ref="E7:E8"/>
    <mergeCell ref="G7:G8"/>
    <mergeCell ref="H7:H8"/>
    <mergeCell ref="J7:J8"/>
    <mergeCell ref="K7:K8"/>
    <mergeCell ref="M7:M8"/>
    <mergeCell ref="B6:B8"/>
    <mergeCell ref="C6:C8"/>
    <mergeCell ref="D6:D8"/>
    <mergeCell ref="E6:G6"/>
  </mergeCells>
  <printOptions/>
  <pageMargins left="0.2" right="0.19" top="0.28" bottom="0.2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M35"/>
  <sheetViews>
    <sheetView showGridLines="0" tabSelected="1" workbookViewId="0" topLeftCell="A1">
      <selection activeCell="N4" sqref="N4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3" ht="43.5" customHeight="1"/>
    <row r="4" ht="30.75" customHeight="1">
      <c r="B4" s="2" t="s">
        <v>52</v>
      </c>
    </row>
    <row r="5" spans="2:3" ht="23.25" customHeight="1" thickBot="1">
      <c r="B5" s="28" t="s">
        <v>48</v>
      </c>
      <c r="C5" s="2"/>
    </row>
    <row r="6" spans="2:13" ht="21.75" customHeight="1">
      <c r="B6" s="85" t="s">
        <v>3</v>
      </c>
      <c r="C6" s="85" t="s">
        <v>12</v>
      </c>
      <c r="D6" s="88" t="s">
        <v>4</v>
      </c>
      <c r="E6" s="91" t="s">
        <v>26</v>
      </c>
      <c r="F6" s="92"/>
      <c r="G6" s="93"/>
      <c r="H6" s="91" t="s">
        <v>28</v>
      </c>
      <c r="I6" s="92"/>
      <c r="J6" s="93"/>
      <c r="K6" s="91" t="s">
        <v>27</v>
      </c>
      <c r="L6" s="92"/>
      <c r="M6" s="93"/>
    </row>
    <row r="7" spans="2:13" ht="15" customHeight="1">
      <c r="B7" s="86"/>
      <c r="C7" s="86"/>
      <c r="D7" s="89"/>
      <c r="E7" s="94" t="s">
        <v>0</v>
      </c>
      <c r="F7" s="3" t="s">
        <v>1</v>
      </c>
      <c r="G7" s="96" t="s">
        <v>43</v>
      </c>
      <c r="H7" s="94" t="s">
        <v>0</v>
      </c>
      <c r="I7" s="3" t="s">
        <v>1</v>
      </c>
      <c r="J7" s="96" t="s">
        <v>2</v>
      </c>
      <c r="K7" s="94" t="s">
        <v>0</v>
      </c>
      <c r="L7" s="3" t="s">
        <v>1</v>
      </c>
      <c r="M7" s="96" t="s">
        <v>2</v>
      </c>
    </row>
    <row r="8" spans="2:13" ht="15" customHeight="1">
      <c r="B8" s="87"/>
      <c r="C8" s="87"/>
      <c r="D8" s="90"/>
      <c r="E8" s="95"/>
      <c r="F8" s="4" t="s">
        <v>5</v>
      </c>
      <c r="G8" s="97"/>
      <c r="H8" s="95"/>
      <c r="I8" s="4" t="s">
        <v>5</v>
      </c>
      <c r="J8" s="97"/>
      <c r="K8" s="95"/>
      <c r="L8" s="4" t="s">
        <v>5</v>
      </c>
      <c r="M8" s="97"/>
    </row>
    <row r="9" spans="2:13" ht="18.75" customHeight="1">
      <c r="B9" s="5" t="s">
        <v>14</v>
      </c>
      <c r="C9" s="6" t="s">
        <v>15</v>
      </c>
      <c r="D9" s="7"/>
      <c r="E9" s="32"/>
      <c r="F9" s="41" t="str">
        <f aca="true" t="shared" si="0" ref="F9:F14">IF(E9=0,"kg",$D9*E9)</f>
        <v>kg</v>
      </c>
      <c r="G9" s="33" t="s">
        <v>44</v>
      </c>
      <c r="H9" s="8"/>
      <c r="I9" s="41" t="str">
        <f aca="true" t="shared" si="1" ref="I9:I14">IF(H9=0,"kg",$D9*H9)</f>
        <v>kg</v>
      </c>
      <c r="J9" s="33" t="s">
        <v>44</v>
      </c>
      <c r="K9" s="8"/>
      <c r="L9" s="41" t="str">
        <f aca="true" t="shared" si="2" ref="L9:L14">IF(K9=0,"kg",$D9*K9)</f>
        <v>kg</v>
      </c>
      <c r="M9" s="33" t="s">
        <v>44</v>
      </c>
    </row>
    <row r="10" spans="2:13" ht="18.75" customHeight="1">
      <c r="B10" s="5" t="s">
        <v>16</v>
      </c>
      <c r="C10" s="6" t="s">
        <v>17</v>
      </c>
      <c r="D10" s="7">
        <v>2.1</v>
      </c>
      <c r="E10" s="32"/>
      <c r="F10" s="41" t="str">
        <f t="shared" si="0"/>
        <v>kg</v>
      </c>
      <c r="G10" s="33" t="s">
        <v>44</v>
      </c>
      <c r="H10" s="8"/>
      <c r="I10" s="41" t="str">
        <f t="shared" si="1"/>
        <v>kg</v>
      </c>
      <c r="J10" s="33" t="s">
        <v>44</v>
      </c>
      <c r="K10" s="8"/>
      <c r="L10" s="41" t="str">
        <f t="shared" si="2"/>
        <v>kg</v>
      </c>
      <c r="M10" s="33" t="s">
        <v>44</v>
      </c>
    </row>
    <row r="11" spans="2:13" ht="18.75" customHeight="1">
      <c r="B11" s="5" t="s">
        <v>18</v>
      </c>
      <c r="C11" s="6" t="s">
        <v>17</v>
      </c>
      <c r="D11" s="7">
        <v>6.3</v>
      </c>
      <c r="E11" s="32"/>
      <c r="F11" s="41" t="str">
        <f t="shared" si="0"/>
        <v>kg</v>
      </c>
      <c r="G11" s="33" t="s">
        <v>44</v>
      </c>
      <c r="H11" s="8"/>
      <c r="I11" s="41" t="str">
        <f t="shared" si="1"/>
        <v>kg</v>
      </c>
      <c r="J11" s="33" t="s">
        <v>44</v>
      </c>
      <c r="K11" s="8"/>
      <c r="L11" s="41" t="str">
        <f t="shared" si="2"/>
        <v>kg</v>
      </c>
      <c r="M11" s="33" t="s">
        <v>44</v>
      </c>
    </row>
    <row r="12" spans="2:13" ht="18.75" customHeight="1">
      <c r="B12" s="5" t="s">
        <v>13</v>
      </c>
      <c r="C12" s="6" t="s">
        <v>19</v>
      </c>
      <c r="D12" s="7">
        <v>0.58</v>
      </c>
      <c r="E12" s="32"/>
      <c r="F12" s="41" t="str">
        <f t="shared" si="0"/>
        <v>kg</v>
      </c>
      <c r="G12" s="33" t="s">
        <v>44</v>
      </c>
      <c r="H12" s="8"/>
      <c r="I12" s="41" t="str">
        <f t="shared" si="1"/>
        <v>kg</v>
      </c>
      <c r="J12" s="33" t="s">
        <v>44</v>
      </c>
      <c r="K12" s="8"/>
      <c r="L12" s="41" t="str">
        <f t="shared" si="2"/>
        <v>kg</v>
      </c>
      <c r="M12" s="33" t="s">
        <v>44</v>
      </c>
    </row>
    <row r="13" spans="2:13" ht="18.75" customHeight="1">
      <c r="B13" s="5" t="s">
        <v>20</v>
      </c>
      <c r="C13" s="6" t="s">
        <v>21</v>
      </c>
      <c r="D13" s="7">
        <v>2.5</v>
      </c>
      <c r="E13" s="32"/>
      <c r="F13" s="41" t="str">
        <f t="shared" si="0"/>
        <v>kg</v>
      </c>
      <c r="G13" s="33" t="s">
        <v>44</v>
      </c>
      <c r="H13" s="8"/>
      <c r="I13" s="41" t="str">
        <f t="shared" si="1"/>
        <v>kg</v>
      </c>
      <c r="J13" s="33" t="s">
        <v>44</v>
      </c>
      <c r="K13" s="8"/>
      <c r="L13" s="41" t="str">
        <f t="shared" si="2"/>
        <v>kg</v>
      </c>
      <c r="M13" s="33" t="s">
        <v>44</v>
      </c>
    </row>
    <row r="14" spans="2:13" ht="18.75" customHeight="1" thickBot="1">
      <c r="B14" s="5" t="s">
        <v>22</v>
      </c>
      <c r="C14" s="6" t="s">
        <v>21</v>
      </c>
      <c r="D14" s="7">
        <v>2.3</v>
      </c>
      <c r="E14" s="32"/>
      <c r="F14" s="41" t="str">
        <f t="shared" si="0"/>
        <v>kg</v>
      </c>
      <c r="G14" s="33" t="s">
        <v>44</v>
      </c>
      <c r="H14" s="8"/>
      <c r="I14" s="41" t="str">
        <f t="shared" si="1"/>
        <v>kg</v>
      </c>
      <c r="J14" s="33" t="s">
        <v>44</v>
      </c>
      <c r="K14" s="8"/>
      <c r="L14" s="41" t="str">
        <f t="shared" si="2"/>
        <v>kg</v>
      </c>
      <c r="M14" s="33" t="s">
        <v>44</v>
      </c>
    </row>
    <row r="15" spans="2:13" ht="18.75" customHeight="1" thickBot="1">
      <c r="B15" s="98" t="s">
        <v>10</v>
      </c>
      <c r="C15" s="99"/>
      <c r="D15" s="99"/>
      <c r="E15" s="9" t="s">
        <v>11</v>
      </c>
      <c r="F15" s="42" t="str">
        <f>IF(SUM(F9:F14)=0,"kg",SUM(F9:F14))</f>
        <v>kg</v>
      </c>
      <c r="G15" s="37" t="str">
        <f>IF(SUM(G9:G14)=0,"円",SUM(G9:G14))</f>
        <v>円</v>
      </c>
      <c r="H15" s="9" t="s">
        <v>11</v>
      </c>
      <c r="I15" s="42" t="str">
        <f>IF(SUM(I9:I14)=0,"kg",SUM(I9:I14))</f>
        <v>kg</v>
      </c>
      <c r="J15" s="37" t="str">
        <f>IF(SUM(J9:J14)=0,"円",SUM(J9:J14))</f>
        <v>円</v>
      </c>
      <c r="K15" s="9" t="s">
        <v>11</v>
      </c>
      <c r="L15" s="42" t="str">
        <f>IF(SUM(L9:L14)=0,"kg",SUM(L9:L14))</f>
        <v>kg</v>
      </c>
      <c r="M15" s="37" t="str">
        <f>IF(SUM(M9:M14)=0,"円",SUM(M9:M14))</f>
        <v>円</v>
      </c>
    </row>
    <row r="16" spans="2:13" ht="18" customHeight="1" thickBot="1">
      <c r="B16" s="10"/>
      <c r="C16" s="10"/>
      <c r="D16" s="10"/>
      <c r="E16" s="11"/>
      <c r="F16" s="12"/>
      <c r="G16" s="13"/>
      <c r="H16" s="11"/>
      <c r="I16" s="12"/>
      <c r="J16" s="13"/>
      <c r="K16" s="11"/>
      <c r="L16" s="14"/>
      <c r="M16" s="15"/>
    </row>
    <row r="17" spans="2:13" ht="18" customHeight="1">
      <c r="B17" s="10"/>
      <c r="C17" s="10"/>
      <c r="D17" s="10"/>
      <c r="E17" s="11"/>
      <c r="F17" s="12"/>
      <c r="G17" s="13"/>
      <c r="H17" s="11"/>
      <c r="I17" s="12"/>
      <c r="J17" s="100" t="s">
        <v>37</v>
      </c>
      <c r="K17" s="101"/>
      <c r="L17" s="101"/>
      <c r="M17" s="102"/>
    </row>
    <row r="18" spans="2:13" ht="18" customHeight="1">
      <c r="B18" s="10"/>
      <c r="C18" s="10"/>
      <c r="D18" s="10"/>
      <c r="E18" s="11"/>
      <c r="F18" s="12"/>
      <c r="G18" s="13"/>
      <c r="H18" s="11"/>
      <c r="I18" s="12"/>
      <c r="J18" s="19"/>
      <c r="K18" s="20" t="s">
        <v>40</v>
      </c>
      <c r="L18" s="21" t="s">
        <v>7</v>
      </c>
      <c r="M18" s="22" t="s">
        <v>9</v>
      </c>
    </row>
    <row r="19" spans="2:13" ht="18" customHeight="1">
      <c r="B19" s="10"/>
      <c r="C19" s="10"/>
      <c r="D19" s="10"/>
      <c r="E19" s="11"/>
      <c r="F19" s="12"/>
      <c r="G19" s="13"/>
      <c r="H19" s="11"/>
      <c r="I19" s="12"/>
      <c r="J19" s="26" t="s">
        <v>38</v>
      </c>
      <c r="K19" s="43" t="str">
        <f>IF(OR(F15="kg",I15="kg"),"kg",I15-F15)</f>
        <v>kg</v>
      </c>
      <c r="L19" s="31" t="str">
        <f>IF(OR(F15="kg",I15="kg"),"％",(I15-F15)/F15*100)</f>
        <v>％</v>
      </c>
      <c r="M19" s="39"/>
    </row>
    <row r="20" spans="2:13" ht="18" customHeight="1">
      <c r="B20" s="10"/>
      <c r="C20" s="10"/>
      <c r="D20" s="10"/>
      <c r="E20" s="11"/>
      <c r="F20" s="12"/>
      <c r="G20" s="13"/>
      <c r="H20" s="11"/>
      <c r="I20" s="12"/>
      <c r="J20" s="26" t="s">
        <v>39</v>
      </c>
      <c r="K20" s="43" t="str">
        <f>IF(OR(F15="kg",L15="kg"),"kg",F15-L15)</f>
        <v>kg</v>
      </c>
      <c r="L20" s="31" t="str">
        <f>IF(OR(F15="kg",L15="kg"),"％",(L15-F15)/F15*100)</f>
        <v>％</v>
      </c>
      <c r="M20" s="39"/>
    </row>
    <row r="21" spans="2:13" ht="18" customHeight="1" thickBot="1">
      <c r="B21" s="10"/>
      <c r="C21" s="10"/>
      <c r="D21" s="10"/>
      <c r="E21" s="11"/>
      <c r="F21" s="12"/>
      <c r="G21" s="13"/>
      <c r="H21" s="11"/>
      <c r="I21" s="12"/>
      <c r="J21" s="23" t="s">
        <v>6</v>
      </c>
      <c r="K21" s="44" t="str">
        <f>IF(OR(K19="kg",K20="kg"),"kg",SUM(K19:K20))</f>
        <v>kg</v>
      </c>
      <c r="L21" s="38" t="str">
        <f>IF(OR(L19="％",L20="％"),"％",SUM(L19:L20))</f>
        <v>％</v>
      </c>
      <c r="M21" s="40"/>
    </row>
    <row r="22" spans="2:13" ht="18" customHeight="1" thickBot="1">
      <c r="B22" s="10"/>
      <c r="C22" s="10"/>
      <c r="D22" s="10"/>
      <c r="E22" s="11"/>
      <c r="F22" s="12"/>
      <c r="G22" s="13"/>
      <c r="H22" s="11"/>
      <c r="I22" s="12"/>
      <c r="J22" s="13"/>
      <c r="K22" s="11"/>
      <c r="L22" s="12"/>
      <c r="M22" s="15"/>
    </row>
    <row r="23" spans="2:13" ht="18" customHeight="1">
      <c r="B23" s="10"/>
      <c r="C23" s="10"/>
      <c r="D23" s="10"/>
      <c r="E23" s="11"/>
      <c r="F23" s="12"/>
      <c r="G23" s="13"/>
      <c r="H23" s="11"/>
      <c r="I23" s="12"/>
      <c r="J23" s="103" t="s">
        <v>8</v>
      </c>
      <c r="K23" s="104"/>
      <c r="L23" s="105"/>
      <c r="M23" s="15"/>
    </row>
    <row r="24" spans="2:12" ht="18.75" customHeight="1">
      <c r="B24" s="16" t="s">
        <v>53</v>
      </c>
      <c r="C24" s="16"/>
      <c r="D24" s="16"/>
      <c r="E24" s="17"/>
      <c r="F24" s="17"/>
      <c r="G24" s="17"/>
      <c r="H24" s="17"/>
      <c r="I24" s="18"/>
      <c r="J24" s="29" t="s">
        <v>38</v>
      </c>
      <c r="K24" s="30" t="s">
        <v>39</v>
      </c>
      <c r="L24" s="22" t="s">
        <v>6</v>
      </c>
    </row>
    <row r="25" spans="2:12" ht="18.75" customHeight="1" thickBot="1">
      <c r="B25" s="16" t="s">
        <v>54</v>
      </c>
      <c r="C25" s="16"/>
      <c r="D25" s="16"/>
      <c r="E25" s="17"/>
      <c r="F25" s="17"/>
      <c r="G25" s="17"/>
      <c r="H25" s="17"/>
      <c r="I25" s="18"/>
      <c r="J25" s="34" t="str">
        <f>IF(OR(G15="円",J15="円"),"円",G15-J15)</f>
        <v>円</v>
      </c>
      <c r="K25" s="35" t="str">
        <f>IF(OR(J15="円",M15="円"),"円",G15-M15)</f>
        <v>円</v>
      </c>
      <c r="L25" s="36" t="str">
        <f>IF(OR(J25="円",K25="円"),"円",J25+K25)</f>
        <v>円</v>
      </c>
    </row>
    <row r="26" ht="18.75" customHeight="1">
      <c r="B26" s="56" t="s">
        <v>55</v>
      </c>
    </row>
    <row r="27" spans="2:8" ht="18.75" customHeight="1">
      <c r="B27" s="16" t="s">
        <v>57</v>
      </c>
      <c r="C27" s="16"/>
      <c r="D27" s="16"/>
      <c r="E27" s="17"/>
      <c r="F27" s="17"/>
      <c r="G27" s="17"/>
      <c r="H27" s="17"/>
    </row>
    <row r="28" ht="18.75" customHeight="1">
      <c r="B28" s="16" t="s">
        <v>58</v>
      </c>
    </row>
    <row r="29" spans="2:10" ht="18.75" customHeight="1">
      <c r="B29" s="24"/>
      <c r="C29" s="24"/>
      <c r="J29" s="25"/>
    </row>
    <row r="30" spans="2:3" ht="18.75" customHeight="1">
      <c r="B30" s="24"/>
      <c r="C30" s="24"/>
    </row>
    <row r="31" spans="2:3" ht="18.75" customHeight="1">
      <c r="B31" s="24"/>
      <c r="C31" s="24"/>
    </row>
    <row r="32" spans="2:3" ht="18.75" customHeight="1">
      <c r="B32" s="27"/>
      <c r="C32" s="24"/>
    </row>
    <row r="33" spans="2:10" ht="13.5" customHeight="1">
      <c r="B33" s="24"/>
      <c r="C33" s="24"/>
      <c r="J33" s="25"/>
    </row>
    <row r="34" spans="2:12" ht="15" customHeight="1">
      <c r="B34" s="16"/>
      <c r="C34" s="16"/>
      <c r="D34" s="16"/>
      <c r="E34" s="17"/>
      <c r="F34" s="17"/>
      <c r="G34" s="17"/>
      <c r="H34" s="17"/>
      <c r="I34" s="18"/>
      <c r="J34" s="18"/>
      <c r="K34" s="18"/>
      <c r="L34" s="17"/>
    </row>
    <row r="35" spans="2:12" ht="15" customHeight="1">
      <c r="B35" s="16"/>
      <c r="C35" s="16"/>
      <c r="D35" s="16"/>
      <c r="E35" s="17"/>
      <c r="F35" s="17"/>
      <c r="G35" s="17"/>
      <c r="H35" s="17"/>
      <c r="I35" s="18"/>
      <c r="J35" s="18"/>
      <c r="K35" s="18"/>
      <c r="L35" s="17"/>
    </row>
    <row r="36" ht="15" customHeight="1"/>
    <row r="37" ht="15" customHeight="1"/>
  </sheetData>
  <sheetProtection/>
  <mergeCells count="15">
    <mergeCell ref="J23:L23"/>
    <mergeCell ref="C6:C8"/>
    <mergeCell ref="B15:D15"/>
    <mergeCell ref="D6:D8"/>
    <mergeCell ref="B6:B8"/>
    <mergeCell ref="E7:E8"/>
    <mergeCell ref="G7:G8"/>
    <mergeCell ref="H7:H8"/>
    <mergeCell ref="J7:J8"/>
    <mergeCell ref="J17:M17"/>
    <mergeCell ref="E6:G6"/>
    <mergeCell ref="H6:J6"/>
    <mergeCell ref="K6:M6"/>
    <mergeCell ref="K7:K8"/>
    <mergeCell ref="M7:M8"/>
  </mergeCells>
  <printOptions/>
  <pageMargins left="0.1968503937007874" right="0.1968503937007874" top="0.1968503937007874" bottom="0.1968503937007874" header="0.34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Zeros="0" workbookViewId="0" topLeftCell="A4">
      <selection activeCell="B2" sqref="B2"/>
    </sheetView>
  </sheetViews>
  <sheetFormatPr defaultColWidth="10.25390625" defaultRowHeight="12.75"/>
  <cols>
    <col min="1" max="1" width="2.00390625" style="1" customWidth="1"/>
    <col min="2" max="2" width="10.00390625" style="1" customWidth="1"/>
    <col min="3" max="9" width="18.75390625" style="1" customWidth="1"/>
    <col min="10" max="10" width="2.875" style="1" customWidth="1"/>
    <col min="11" max="16384" width="10.25390625" style="1" customWidth="1"/>
  </cols>
  <sheetData>
    <row r="1" ht="12" customHeight="1"/>
    <row r="2" spans="3:9" ht="18" customHeight="1">
      <c r="C2" s="47" t="s">
        <v>42</v>
      </c>
      <c r="D2" s="48"/>
      <c r="E2" s="48"/>
      <c r="F2" s="48"/>
      <c r="G2" s="48"/>
      <c r="H2" s="48"/>
      <c r="I2" s="48"/>
    </row>
    <row r="3" spans="3:9" s="52" customFormat="1" ht="18" customHeight="1">
      <c r="C3" s="49"/>
      <c r="D3" s="51" t="s">
        <v>29</v>
      </c>
      <c r="E3" s="51" t="s">
        <v>30</v>
      </c>
      <c r="F3" s="51" t="s">
        <v>31</v>
      </c>
      <c r="G3" s="51" t="s">
        <v>32</v>
      </c>
      <c r="H3" s="51" t="s">
        <v>33</v>
      </c>
      <c r="I3" s="51" t="s">
        <v>34</v>
      </c>
    </row>
    <row r="4" spans="3:9" s="52" customFormat="1" ht="18" customHeight="1">
      <c r="C4" s="53" t="s">
        <v>23</v>
      </c>
      <c r="D4" s="54" t="s">
        <v>45</v>
      </c>
      <c r="E4" s="54" t="s">
        <v>45</v>
      </c>
      <c r="F4" s="54" t="s">
        <v>45</v>
      </c>
      <c r="G4" s="54" t="s">
        <v>45</v>
      </c>
      <c r="H4" s="54" t="s">
        <v>45</v>
      </c>
      <c r="I4" s="54" t="s">
        <v>45</v>
      </c>
    </row>
    <row r="5" spans="3:9" s="52" customFormat="1" ht="18" customHeight="1">
      <c r="C5" s="53" t="s">
        <v>24</v>
      </c>
      <c r="D5" s="54" t="s">
        <v>45</v>
      </c>
      <c r="E5" s="54" t="s">
        <v>45</v>
      </c>
      <c r="F5" s="54" t="s">
        <v>45</v>
      </c>
      <c r="G5" s="54" t="s">
        <v>45</v>
      </c>
      <c r="H5" s="54" t="s">
        <v>45</v>
      </c>
      <c r="I5" s="54" t="s">
        <v>45</v>
      </c>
    </row>
    <row r="6" spans="3:9" s="52" customFormat="1" ht="18" customHeight="1">
      <c r="C6" s="53" t="s">
        <v>25</v>
      </c>
      <c r="D6" s="54" t="s">
        <v>45</v>
      </c>
      <c r="E6" s="54" t="s">
        <v>45</v>
      </c>
      <c r="F6" s="54" t="s">
        <v>45</v>
      </c>
      <c r="G6" s="54" t="s">
        <v>45</v>
      </c>
      <c r="H6" s="54" t="s">
        <v>45</v>
      </c>
      <c r="I6" s="54" t="s">
        <v>45</v>
      </c>
    </row>
    <row r="7" spans="3:9" s="52" customFormat="1" ht="18" customHeight="1">
      <c r="C7" s="53" t="s">
        <v>6</v>
      </c>
      <c r="D7" s="45" t="str">
        <f aca="true" t="shared" si="0" ref="D7:I7">IF(SUM(D4:D6)=0,"kg",SUM(D4:D6))</f>
        <v>kg</v>
      </c>
      <c r="E7" s="45" t="str">
        <f t="shared" si="0"/>
        <v>kg</v>
      </c>
      <c r="F7" s="45" t="str">
        <f t="shared" si="0"/>
        <v>kg</v>
      </c>
      <c r="G7" s="45" t="str">
        <f t="shared" si="0"/>
        <v>kg</v>
      </c>
      <c r="H7" s="45" t="str">
        <f t="shared" si="0"/>
        <v>kg</v>
      </c>
      <c r="I7" s="45" t="str">
        <f t="shared" si="0"/>
        <v>kg</v>
      </c>
    </row>
    <row r="8" spans="3:9" s="52" customFormat="1" ht="18" customHeight="1">
      <c r="C8" s="53" t="s">
        <v>35</v>
      </c>
      <c r="D8" s="59" t="s">
        <v>46</v>
      </c>
      <c r="E8" s="57" t="str">
        <f>IF(OR(D7="kg",E7="kg"),"％",(E7-D7)/D7*100)</f>
        <v>％</v>
      </c>
      <c r="F8" s="57" t="str">
        <f>IF(OR(E7="kg",F7="kg"),"％",(F7-E7)/E7*100)</f>
        <v>％</v>
      </c>
      <c r="G8" s="57" t="str">
        <f>IF(OR(F7="kg",G7="kg"),"％",(G7-F7)/F7*100)</f>
        <v>％</v>
      </c>
      <c r="H8" s="57" t="str">
        <f>IF(OR(G7="kg",H7="kg"),"％",(H7-G7)/G7*100)</f>
        <v>％</v>
      </c>
      <c r="I8" s="57" t="str">
        <f>IF(OR(H7="kg",I7="kg"),"％",(I7-H7)/H7*100)</f>
        <v>％</v>
      </c>
    </row>
    <row r="9" spans="3:9" s="52" customFormat="1" ht="18" customHeight="1">
      <c r="C9" s="47" t="s">
        <v>41</v>
      </c>
      <c r="D9" s="55"/>
      <c r="E9" s="55"/>
      <c r="F9" s="55"/>
      <c r="G9" s="55"/>
      <c r="H9" s="55"/>
      <c r="I9" s="55"/>
    </row>
    <row r="10" spans="3:9" s="52" customFormat="1" ht="18" customHeight="1">
      <c r="C10" s="50"/>
      <c r="D10" s="51" t="s">
        <v>29</v>
      </c>
      <c r="E10" s="51" t="s">
        <v>30</v>
      </c>
      <c r="F10" s="51" t="s">
        <v>31</v>
      </c>
      <c r="G10" s="51" t="s">
        <v>32</v>
      </c>
      <c r="H10" s="51" t="s">
        <v>33</v>
      </c>
      <c r="I10" s="51" t="s">
        <v>34</v>
      </c>
    </row>
    <row r="11" spans="3:9" s="52" customFormat="1" ht="18" customHeight="1">
      <c r="C11" s="53" t="s">
        <v>26</v>
      </c>
      <c r="D11" s="54" t="s">
        <v>45</v>
      </c>
      <c r="E11" s="54" t="s">
        <v>45</v>
      </c>
      <c r="F11" s="54" t="s">
        <v>45</v>
      </c>
      <c r="G11" s="54" t="s">
        <v>45</v>
      </c>
      <c r="H11" s="54" t="s">
        <v>45</v>
      </c>
      <c r="I11" s="54" t="s">
        <v>45</v>
      </c>
    </row>
    <row r="12" spans="3:9" s="52" customFormat="1" ht="18" customHeight="1">
      <c r="C12" s="53" t="s">
        <v>28</v>
      </c>
      <c r="D12" s="54" t="s">
        <v>45</v>
      </c>
      <c r="E12" s="54" t="s">
        <v>45</v>
      </c>
      <c r="F12" s="54" t="s">
        <v>45</v>
      </c>
      <c r="G12" s="54" t="s">
        <v>45</v>
      </c>
      <c r="H12" s="54" t="s">
        <v>45</v>
      </c>
      <c r="I12" s="54" t="s">
        <v>45</v>
      </c>
    </row>
    <row r="13" spans="3:9" s="52" customFormat="1" ht="18" customHeight="1">
      <c r="C13" s="53" t="s">
        <v>27</v>
      </c>
      <c r="D13" s="54" t="s">
        <v>45</v>
      </c>
      <c r="E13" s="54" t="s">
        <v>45</v>
      </c>
      <c r="F13" s="54" t="s">
        <v>45</v>
      </c>
      <c r="G13" s="54" t="s">
        <v>45</v>
      </c>
      <c r="H13" s="54" t="s">
        <v>45</v>
      </c>
      <c r="I13" s="54" t="s">
        <v>45</v>
      </c>
    </row>
    <row r="14" spans="3:9" ht="18" customHeight="1">
      <c r="C14" s="53" t="s">
        <v>6</v>
      </c>
      <c r="D14" s="46" t="str">
        <f aca="true" t="shared" si="1" ref="D14:I14">IF(SUM(D11:D13)=0,"kg",SUM(D11:D13))</f>
        <v>kg</v>
      </c>
      <c r="E14" s="46" t="str">
        <f t="shared" si="1"/>
        <v>kg</v>
      </c>
      <c r="F14" s="46" t="str">
        <f t="shared" si="1"/>
        <v>kg</v>
      </c>
      <c r="G14" s="46" t="str">
        <f t="shared" si="1"/>
        <v>kg</v>
      </c>
      <c r="H14" s="46" t="str">
        <f t="shared" si="1"/>
        <v>kg</v>
      </c>
      <c r="I14" s="46" t="str">
        <f t="shared" si="1"/>
        <v>kg</v>
      </c>
    </row>
    <row r="15" spans="3:9" s="52" customFormat="1" ht="18" customHeight="1">
      <c r="C15" s="53" t="s">
        <v>35</v>
      </c>
      <c r="D15" s="60" t="s">
        <v>36</v>
      </c>
      <c r="E15" s="58" t="str">
        <f>IF(OR(D14="kg",E14="kg"),"％",(E14-D14)/D14*100)</f>
        <v>％</v>
      </c>
      <c r="F15" s="58" t="str">
        <f>IF(OR(E14="kg",F14="kg"),"％",(F14-E14)/E14*100)</f>
        <v>％</v>
      </c>
      <c r="G15" s="58" t="str">
        <f>IF(OR(F14="kg",G14="kg"),"％",(G14-F14)/F14*100)</f>
        <v>％</v>
      </c>
      <c r="H15" s="58" t="str">
        <f>IF(OR(G14="kg",H14="kg"),"％",(H14-G14)/G14*100)</f>
        <v>％</v>
      </c>
      <c r="I15" s="58" t="str">
        <f>IF(OR(H14="kg",I14="kg"),"％",(I14-H14)/H14*100)</f>
        <v>％</v>
      </c>
    </row>
    <row r="16" ht="19.5" customHeight="1">
      <c r="B16" s="56"/>
    </row>
    <row r="17" ht="19.5" customHeight="1">
      <c r="B17" s="56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日本労働組合総連合会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ＪＴＵＣ－ＲＥＮＧＯ</dc:creator>
  <cp:keywords/>
  <dc:description/>
  <cp:lastModifiedBy>mari ozawa</cp:lastModifiedBy>
  <cp:lastPrinted>2006-06-02T04:21:47Z</cp:lastPrinted>
  <dcterms:created xsi:type="dcterms:W3CDTF">2002-04-22T02:10:42Z</dcterms:created>
  <dcterms:modified xsi:type="dcterms:W3CDTF">2007-05-31T14:00:07Z</dcterms:modified>
  <cp:category/>
  <cp:version/>
  <cp:contentType/>
  <cp:contentStatus/>
</cp:coreProperties>
</file>